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480" windowHeight="10440" activeTab="6"/>
  </bookViews>
  <sheets>
    <sheet name="квалификация" sheetId="1" r:id="rId1"/>
    <sheet name="квалификация пары" sheetId="2" r:id="rId2"/>
    <sheet name="Финал 1" sheetId="3" r:id="rId3"/>
    <sheet name="Финал 2" sheetId="4" r:id="rId4"/>
    <sheet name="Финал 3" sheetId="5" r:id="rId5"/>
    <sheet name="Финал 4" sheetId="6" r:id="rId6"/>
    <sheet name="Финал пары" sheetId="7" r:id="rId7"/>
  </sheets>
  <definedNames/>
  <calcPr fullCalcOnLoad="1"/>
</workbook>
</file>

<file path=xl/sharedStrings.xml><?xml version="1.0" encoding="utf-8"?>
<sst xmlns="http://schemas.openxmlformats.org/spreadsheetml/2006/main" count="192" uniqueCount="78">
  <si>
    <t>Всего</t>
  </si>
  <si>
    <t>Средний</t>
  </si>
  <si>
    <t>№</t>
  </si>
  <si>
    <t>игра 1</t>
  </si>
  <si>
    <t>игра 2</t>
  </si>
  <si>
    <t>игра 3</t>
  </si>
  <si>
    <t>игра 4</t>
  </si>
  <si>
    <t>игра 5</t>
  </si>
  <si>
    <t>игра 6</t>
  </si>
  <si>
    <t xml:space="preserve">Боулинг-центр "Галактика Развлечений" </t>
  </si>
  <si>
    <t>Кол-во игр:</t>
  </si>
  <si>
    <t>Итого</t>
  </si>
  <si>
    <t>Ганд</t>
  </si>
  <si>
    <t>г. Челябинск</t>
  </si>
  <si>
    <t>Открытый Коммерческий Турнир</t>
  </si>
  <si>
    <t>Место</t>
  </si>
  <si>
    <t>Ф. И. игрока</t>
  </si>
  <si>
    <t>ФИНАЛЬНЫЕ ИГРЫ 1 ЭТАП</t>
  </si>
  <si>
    <t>№ по квал</t>
  </si>
  <si>
    <t>Фамилия, И.О. игрока</t>
  </si>
  <si>
    <t>гандикап</t>
  </si>
  <si>
    <t>Все го</t>
  </si>
  <si>
    <t>Ито го</t>
  </si>
  <si>
    <t>ФИНАЛЬНЫЕ ИГРЫ 2 ЭТАП</t>
  </si>
  <si>
    <t>ФИНАЛЬНЫЕ ИГРЫ 3 ЭТАП</t>
  </si>
  <si>
    <t>ФИНАЛЬНЫЕ ИГРЫ 4 ЭТАП</t>
  </si>
  <si>
    <t>"Галактическая ЗИМА - 2014"</t>
  </si>
  <si>
    <t>07-08 февраля 2014 года</t>
  </si>
  <si>
    <t>07-08.02.2014г.</t>
  </si>
  <si>
    <t>Парный зачет</t>
  </si>
  <si>
    <t>№ пары</t>
  </si>
  <si>
    <t>Фамилии игроков</t>
  </si>
  <si>
    <t>Сумма кеглей</t>
  </si>
  <si>
    <t>ФИНАЛ ПАРНОГО ЗАЧЕТА - STEP LEDDER</t>
  </si>
  <si>
    <t>Фамилии, имена игроков пары</t>
  </si>
  <si>
    <t>Ганд.</t>
  </si>
  <si>
    <t>Игра</t>
  </si>
  <si>
    <t>1 этап</t>
  </si>
  <si>
    <t>2 этап</t>
  </si>
  <si>
    <t>3 этап</t>
  </si>
  <si>
    <t>4 этап</t>
  </si>
  <si>
    <t>Нестерова Татьяна</t>
  </si>
  <si>
    <t>Кузнецов Владимир</t>
  </si>
  <si>
    <t>Обрывков Евгений</t>
  </si>
  <si>
    <t>Ярославцев Алексей</t>
  </si>
  <si>
    <t>Ефремов Александр</t>
  </si>
  <si>
    <t>Кириенко Андрей</t>
  </si>
  <si>
    <t>Городничий Игорь</t>
  </si>
  <si>
    <t>Кузнецова Яна</t>
  </si>
  <si>
    <t>Дышлов Дмитрий</t>
  </si>
  <si>
    <t>Николаев Дмитрий</t>
  </si>
  <si>
    <t>Дукшанин Андрей</t>
  </si>
  <si>
    <t>Зеленкова Евгения</t>
  </si>
  <si>
    <t>Кудымов Сергей</t>
  </si>
  <si>
    <t>Слободин Тимофей</t>
  </si>
  <si>
    <t>Агеева Екатерина</t>
  </si>
  <si>
    <t>Зеленков Антон</t>
  </si>
  <si>
    <t>Шаров Антон</t>
  </si>
  <si>
    <t>Агеев Владимир</t>
  </si>
  <si>
    <t>Кудымов Сергей-Ефремов Александр</t>
  </si>
  <si>
    <t>Городничий Игорь-Ярославцев Алексей</t>
  </si>
  <si>
    <t>Кузнецова Яна-Слободин Тимофей</t>
  </si>
  <si>
    <t>Дышлов Дмитрий-Кузнецов Владимир</t>
  </si>
  <si>
    <t>Зеленков Антон-Зеленкова Евгения</t>
  </si>
  <si>
    <t>Горбунов Виталий</t>
  </si>
  <si>
    <t>Логинов Константин</t>
  </si>
  <si>
    <t>Паршуков Алексей</t>
  </si>
  <si>
    <t>Кротов Юрий</t>
  </si>
  <si>
    <t>Распутин Андрей</t>
  </si>
  <si>
    <t>Лобода Максим</t>
  </si>
  <si>
    <t>Кобельков Максим</t>
  </si>
  <si>
    <t>Филиппов Алексей</t>
  </si>
  <si>
    <t>Квалификация                     группа  1,2,3,4,5</t>
  </si>
  <si>
    <t>Горбунов Виталий-Паршуков Алексей</t>
  </si>
  <si>
    <t>Филиппов Алексей- Распутин Андрей</t>
  </si>
  <si>
    <t>Кобельков Максим-Шаров Антон</t>
  </si>
  <si>
    <t>Судат Максим</t>
  </si>
  <si>
    <t>Егель Алена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</si>
</sst>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22"/>
      <name val="Arial Cyr"/>
      <family val="0"/>
    </font>
    <font>
      <b/>
      <sz val="16"/>
      <name val="Arial Cyr"/>
      <family val="0"/>
    </font>
    <font>
      <b/>
      <sz val="13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lightUp"/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/>
    </xf>
    <xf numFmtId="16" fontId="4" fillId="0" borderId="0" xfId="0" applyNumberFormat="1" applyFont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Alignment="1">
      <alignment horizontal="center"/>
    </xf>
    <xf numFmtId="1" fontId="11" fillId="0" borderId="16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1" fontId="11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0" fillId="0" borderId="28" xfId="0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1" fillId="0" borderId="47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2" fontId="0" fillId="33" borderId="48" xfId="0" applyNumberFormat="1" applyFont="1" applyFill="1" applyBorder="1" applyAlignment="1">
      <alignment horizontal="center"/>
    </xf>
    <xf numFmtId="1" fontId="11" fillId="0" borderId="52" xfId="0" applyNumberFormat="1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2" fontId="0" fillId="33" borderId="30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3" borderId="48" xfId="0" applyFill="1" applyBorder="1" applyAlignment="1">
      <alignment horizontal="left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2" fontId="0" fillId="33" borderId="48" xfId="0" applyNumberForma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1" fontId="11" fillId="0" borderId="62" xfId="0" applyNumberFormat="1" applyFont="1" applyFill="1" applyBorder="1" applyAlignment="1">
      <alignment/>
    </xf>
    <xf numFmtId="0" fontId="11" fillId="0" borderId="63" xfId="0" applyFont="1" applyFill="1" applyBorder="1" applyAlignment="1">
      <alignment/>
    </xf>
    <xf numFmtId="1" fontId="11" fillId="0" borderId="64" xfId="0" applyNumberFormat="1" applyFont="1" applyFill="1" applyBorder="1" applyAlignment="1">
      <alignment/>
    </xf>
    <xf numFmtId="1" fontId="11" fillId="0" borderId="65" xfId="0" applyNumberFormat="1" applyFont="1" applyFill="1" applyBorder="1" applyAlignment="1">
      <alignment/>
    </xf>
    <xf numFmtId="1" fontId="11" fillId="0" borderId="63" xfId="0" applyNumberFormat="1" applyFont="1" applyFill="1" applyBorder="1" applyAlignment="1">
      <alignment/>
    </xf>
    <xf numFmtId="0" fontId="0" fillId="0" borderId="33" xfId="0" applyFill="1" applyBorder="1" applyAlignment="1">
      <alignment horizontal="center"/>
    </xf>
    <xf numFmtId="1" fontId="11" fillId="0" borderId="66" xfId="0" applyNumberFormat="1" applyFont="1" applyFill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" fontId="0" fillId="0" borderId="61" xfId="0" applyNumberFormat="1" applyFill="1" applyBorder="1" applyAlignment="1">
      <alignment horizontal="center"/>
    </xf>
    <xf numFmtId="1" fontId="11" fillId="0" borderId="67" xfId="0" applyNumberFormat="1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left"/>
    </xf>
    <xf numFmtId="1" fontId="9" fillId="0" borderId="29" xfId="0" applyNumberFormat="1" applyFont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1" fontId="5" fillId="0" borderId="48" xfId="0" applyNumberFormat="1" applyFont="1" applyFill="1" applyBorder="1" applyAlignment="1">
      <alignment horizontal="center"/>
    </xf>
    <xf numFmtId="0" fontId="9" fillId="34" borderId="6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1" fontId="9" fillId="0" borderId="30" xfId="0" applyNumberFormat="1" applyFont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9" fillId="34" borderId="69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8" xfId="0" applyFont="1" applyFill="1" applyBorder="1" applyAlignment="1">
      <alignment horizontal="left"/>
    </xf>
    <xf numFmtId="1" fontId="9" fillId="0" borderId="30" xfId="0" applyNumberFormat="1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9" fillId="0" borderId="54" xfId="0" applyFont="1" applyBorder="1" applyAlignment="1">
      <alignment horizontal="left"/>
    </xf>
    <xf numFmtId="1" fontId="9" fillId="0" borderId="31" xfId="0" applyNumberFormat="1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left"/>
    </xf>
    <xf numFmtId="1" fontId="9" fillId="0" borderId="31" xfId="0" applyNumberFormat="1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9" fillId="0" borderId="63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47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9" fillId="0" borderId="6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9" fillId="0" borderId="6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2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66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52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1">
      <selection activeCell="B15" sqref="B15:B18"/>
    </sheetView>
  </sheetViews>
  <sheetFormatPr defaultColWidth="9.00390625" defaultRowHeight="12.75"/>
  <cols>
    <col min="1" max="1" width="2.875" style="1" customWidth="1"/>
    <col min="2" max="2" width="19.375" style="1" customWidth="1"/>
    <col min="3" max="3" width="6.375" style="1" customWidth="1"/>
    <col min="4" max="5" width="6.25390625" style="1" customWidth="1"/>
    <col min="6" max="6" width="6.125" style="1" customWidth="1"/>
    <col min="7" max="7" width="6.00390625" style="1" customWidth="1"/>
    <col min="8" max="8" width="6.125" style="1" customWidth="1"/>
    <col min="9" max="9" width="6.75390625" style="1" customWidth="1"/>
    <col min="10" max="10" width="8.625" style="1" customWidth="1"/>
    <col min="11" max="11" width="5.125" style="1" customWidth="1"/>
    <col min="12" max="12" width="8.00390625" style="1" customWidth="1"/>
    <col min="13" max="13" width="5.125" style="1" customWidth="1"/>
    <col min="14" max="14" width="5.00390625" style="0" customWidth="1"/>
  </cols>
  <sheetData>
    <row r="1" spans="9:10" ht="12.75">
      <c r="I1"/>
      <c r="J1"/>
    </row>
    <row r="2" spans="1:14" ht="20.25">
      <c r="A2" s="193" t="s">
        <v>14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27.75">
      <c r="A3" s="194" t="s">
        <v>26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3:10" ht="12.75">
      <c r="C4"/>
      <c r="D4"/>
      <c r="E4"/>
      <c r="F4"/>
      <c r="G4"/>
      <c r="H4"/>
      <c r="I4"/>
      <c r="J4"/>
    </row>
    <row r="5" spans="1:14" ht="15.75">
      <c r="A5" s="195" t="s">
        <v>27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3:10" ht="12.75">
      <c r="C6"/>
      <c r="D6"/>
      <c r="E6"/>
      <c r="F6"/>
      <c r="G6"/>
      <c r="H6"/>
      <c r="I6"/>
      <c r="J6"/>
    </row>
    <row r="7" spans="1:14" ht="16.5">
      <c r="A7" s="196" t="s">
        <v>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4" ht="18">
      <c r="A8" s="189" t="s">
        <v>13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</row>
    <row r="9" spans="9:12" ht="12.75">
      <c r="I9"/>
      <c r="J9"/>
      <c r="K9"/>
      <c r="L9"/>
    </row>
    <row r="10" spans="1:14" ht="18">
      <c r="A10" s="191" t="s">
        <v>72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pans="9:12" ht="12.75">
      <c r="I11"/>
      <c r="J11"/>
      <c r="K11"/>
      <c r="L11"/>
    </row>
    <row r="12" spans="4:10" ht="15">
      <c r="D12" s="4" t="s">
        <v>10</v>
      </c>
      <c r="F12" s="3">
        <v>6</v>
      </c>
      <c r="I12" s="17" t="s">
        <v>28</v>
      </c>
      <c r="J12" s="3"/>
    </row>
    <row r="13" ht="13.5" thickBot="1"/>
    <row r="14" spans="1:14" ht="15" customHeight="1" thickBot="1">
      <c r="A14" s="34" t="s">
        <v>2</v>
      </c>
      <c r="B14" s="29" t="s">
        <v>16</v>
      </c>
      <c r="C14" s="37" t="s">
        <v>3</v>
      </c>
      <c r="D14" s="13" t="s">
        <v>4</v>
      </c>
      <c r="E14" s="13" t="s">
        <v>5</v>
      </c>
      <c r="F14" s="13" t="s">
        <v>6</v>
      </c>
      <c r="G14" s="13" t="s">
        <v>7</v>
      </c>
      <c r="H14" s="15" t="s">
        <v>8</v>
      </c>
      <c r="I14" s="29" t="s">
        <v>0</v>
      </c>
      <c r="J14" s="29" t="s">
        <v>1</v>
      </c>
      <c r="K14" s="49" t="s">
        <v>12</v>
      </c>
      <c r="L14" s="58" t="s">
        <v>11</v>
      </c>
      <c r="M14" s="57"/>
      <c r="N14" s="25"/>
    </row>
    <row r="15" spans="1:14" ht="15" customHeight="1">
      <c r="A15" s="94">
        <v>1</v>
      </c>
      <c r="B15" s="124" t="s">
        <v>64</v>
      </c>
      <c r="C15" s="125">
        <v>187</v>
      </c>
      <c r="D15" s="126">
        <v>223</v>
      </c>
      <c r="E15" s="127">
        <v>231</v>
      </c>
      <c r="F15" s="128">
        <v>237</v>
      </c>
      <c r="G15" s="129">
        <v>278</v>
      </c>
      <c r="H15" s="130">
        <v>225</v>
      </c>
      <c r="I15" s="131">
        <f aca="true" t="shared" si="0" ref="I15:I42">SUM(C15:H15)</f>
        <v>1381</v>
      </c>
      <c r="J15" s="132">
        <f aca="true" t="shared" si="1" ref="J15:J42">(I15)/$F$12</f>
        <v>230.16666666666666</v>
      </c>
      <c r="K15" s="123"/>
      <c r="L15" s="94">
        <f aca="true" t="shared" si="2" ref="L15:L27">SUM(I15,K15*$F$12)</f>
        <v>1381</v>
      </c>
      <c r="M15" s="139"/>
      <c r="N15" s="86"/>
    </row>
    <row r="16" spans="1:14" ht="15" customHeight="1">
      <c r="A16" s="60">
        <v>2</v>
      </c>
      <c r="B16" s="98" t="s">
        <v>47</v>
      </c>
      <c r="C16" s="99">
        <v>191</v>
      </c>
      <c r="D16" s="100">
        <v>200</v>
      </c>
      <c r="E16" s="101">
        <v>243</v>
      </c>
      <c r="F16" s="102">
        <v>247</v>
      </c>
      <c r="G16" s="102">
        <v>244</v>
      </c>
      <c r="H16" s="101">
        <v>226</v>
      </c>
      <c r="I16" s="103">
        <f t="shared" si="0"/>
        <v>1351</v>
      </c>
      <c r="J16" s="104">
        <f t="shared" si="1"/>
        <v>225.16666666666666</v>
      </c>
      <c r="K16" s="55"/>
      <c r="L16" s="59">
        <f t="shared" si="2"/>
        <v>1351</v>
      </c>
      <c r="M16" s="140">
        <f aca="true" t="shared" si="3" ref="M16:M23">SUM(L16,-L15)</f>
        <v>-30</v>
      </c>
      <c r="N16" s="20">
        <f aca="true" t="shared" si="4" ref="N16:N22">SUM(L16,-$L$15)</f>
        <v>-30</v>
      </c>
    </row>
    <row r="17" spans="1:14" ht="15" customHeight="1">
      <c r="A17" s="60">
        <v>3</v>
      </c>
      <c r="B17" s="98" t="s">
        <v>65</v>
      </c>
      <c r="C17" s="109">
        <v>198</v>
      </c>
      <c r="D17" s="102">
        <v>245</v>
      </c>
      <c r="E17" s="109">
        <v>256</v>
      </c>
      <c r="F17" s="102">
        <v>206</v>
      </c>
      <c r="G17" s="102">
        <v>204</v>
      </c>
      <c r="H17" s="101">
        <v>222</v>
      </c>
      <c r="I17" s="103">
        <f t="shared" si="0"/>
        <v>1331</v>
      </c>
      <c r="J17" s="104">
        <f t="shared" si="1"/>
        <v>221.83333333333334</v>
      </c>
      <c r="K17" s="54"/>
      <c r="L17" s="59">
        <f t="shared" si="2"/>
        <v>1331</v>
      </c>
      <c r="M17" s="140">
        <f t="shared" si="3"/>
        <v>-20</v>
      </c>
      <c r="N17" s="20">
        <f t="shared" si="4"/>
        <v>-50</v>
      </c>
    </row>
    <row r="18" spans="1:14" ht="15" customHeight="1" thickBot="1">
      <c r="A18" s="95">
        <v>4</v>
      </c>
      <c r="B18" s="41" t="s">
        <v>48</v>
      </c>
      <c r="C18" s="32">
        <v>255</v>
      </c>
      <c r="D18" s="21">
        <v>175</v>
      </c>
      <c r="E18" s="44">
        <v>205</v>
      </c>
      <c r="F18" s="21">
        <v>196</v>
      </c>
      <c r="G18" s="21">
        <v>243</v>
      </c>
      <c r="H18" s="44">
        <v>191</v>
      </c>
      <c r="I18" s="48">
        <f t="shared" si="0"/>
        <v>1265</v>
      </c>
      <c r="J18" s="53">
        <f t="shared" si="1"/>
        <v>210.83333333333334</v>
      </c>
      <c r="K18" s="56">
        <v>8</v>
      </c>
      <c r="L18" s="133">
        <f t="shared" si="2"/>
        <v>1313</v>
      </c>
      <c r="M18" s="141">
        <f t="shared" si="3"/>
        <v>-18</v>
      </c>
      <c r="N18" s="26">
        <f t="shared" si="4"/>
        <v>-68</v>
      </c>
    </row>
    <row r="19" spans="1:14" ht="15" customHeight="1">
      <c r="A19" s="94">
        <v>5</v>
      </c>
      <c r="B19" s="87" t="s">
        <v>45</v>
      </c>
      <c r="C19" s="88">
        <v>196</v>
      </c>
      <c r="D19" s="89">
        <v>225</v>
      </c>
      <c r="E19" s="90">
        <v>181</v>
      </c>
      <c r="F19" s="89">
        <v>254</v>
      </c>
      <c r="G19" s="89">
        <v>244</v>
      </c>
      <c r="H19" s="90">
        <v>211</v>
      </c>
      <c r="I19" s="91">
        <f t="shared" si="0"/>
        <v>1311</v>
      </c>
      <c r="J19" s="92">
        <f t="shared" si="1"/>
        <v>218.5</v>
      </c>
      <c r="K19" s="85"/>
      <c r="L19" s="94">
        <f t="shared" si="2"/>
        <v>1311</v>
      </c>
      <c r="M19" s="142">
        <f t="shared" si="3"/>
        <v>-2</v>
      </c>
      <c r="N19" s="105">
        <f t="shared" si="4"/>
        <v>-70</v>
      </c>
    </row>
    <row r="20" spans="1:14" ht="15" customHeight="1">
      <c r="A20" s="60">
        <v>6</v>
      </c>
      <c r="B20" s="40" t="s">
        <v>66</v>
      </c>
      <c r="C20" s="31">
        <v>213</v>
      </c>
      <c r="D20" s="2">
        <v>227</v>
      </c>
      <c r="E20" s="2">
        <v>203</v>
      </c>
      <c r="F20" s="96">
        <v>221</v>
      </c>
      <c r="G20" s="18">
        <v>232</v>
      </c>
      <c r="H20" s="106">
        <v>200</v>
      </c>
      <c r="I20" s="47">
        <f t="shared" si="0"/>
        <v>1296</v>
      </c>
      <c r="J20" s="52">
        <f t="shared" si="1"/>
        <v>216</v>
      </c>
      <c r="K20" s="33"/>
      <c r="L20" s="59">
        <f t="shared" si="2"/>
        <v>1296</v>
      </c>
      <c r="M20" s="140">
        <f t="shared" si="3"/>
        <v>-15</v>
      </c>
      <c r="N20" s="20">
        <f t="shared" si="4"/>
        <v>-85</v>
      </c>
    </row>
    <row r="21" spans="1:14" ht="15" customHeight="1">
      <c r="A21" s="60">
        <v>7</v>
      </c>
      <c r="B21" s="39" t="s">
        <v>56</v>
      </c>
      <c r="C21" s="30">
        <v>191</v>
      </c>
      <c r="D21" s="9">
        <v>191</v>
      </c>
      <c r="E21" s="10">
        <v>204</v>
      </c>
      <c r="F21" s="9">
        <v>210</v>
      </c>
      <c r="G21" s="11">
        <v>195</v>
      </c>
      <c r="H21" s="8">
        <v>279</v>
      </c>
      <c r="I21" s="46">
        <f t="shared" si="0"/>
        <v>1270</v>
      </c>
      <c r="J21" s="51">
        <f t="shared" si="1"/>
        <v>211.66666666666666</v>
      </c>
      <c r="K21" s="54"/>
      <c r="L21" s="60">
        <f t="shared" si="2"/>
        <v>1270</v>
      </c>
      <c r="M21" s="140">
        <f t="shared" si="3"/>
        <v>-26</v>
      </c>
      <c r="N21" s="20">
        <f t="shared" si="4"/>
        <v>-111</v>
      </c>
    </row>
    <row r="22" spans="1:14" ht="15" customHeight="1" thickBot="1">
      <c r="A22" s="95">
        <v>8</v>
      </c>
      <c r="B22" s="76" t="s">
        <v>51</v>
      </c>
      <c r="C22" s="145">
        <v>221</v>
      </c>
      <c r="D22" s="78">
        <v>193</v>
      </c>
      <c r="E22" s="146">
        <v>213</v>
      </c>
      <c r="F22" s="77">
        <v>184</v>
      </c>
      <c r="G22" s="78">
        <v>184</v>
      </c>
      <c r="H22" s="79">
        <v>247</v>
      </c>
      <c r="I22" s="135">
        <f t="shared" si="0"/>
        <v>1242</v>
      </c>
      <c r="J22" s="136">
        <f t="shared" si="1"/>
        <v>207</v>
      </c>
      <c r="K22" s="137"/>
      <c r="L22" s="133">
        <f t="shared" si="2"/>
        <v>1242</v>
      </c>
      <c r="M22" s="141">
        <f t="shared" si="3"/>
        <v>-28</v>
      </c>
      <c r="N22" s="138">
        <f t="shared" si="4"/>
        <v>-139</v>
      </c>
    </row>
    <row r="23" spans="1:14" ht="15" customHeight="1">
      <c r="A23" s="94">
        <v>9</v>
      </c>
      <c r="B23" s="114" t="s">
        <v>71</v>
      </c>
      <c r="C23" s="115">
        <v>224</v>
      </c>
      <c r="D23" s="116">
        <v>170</v>
      </c>
      <c r="E23" s="117">
        <v>247</v>
      </c>
      <c r="F23" s="118">
        <v>211</v>
      </c>
      <c r="G23" s="119">
        <v>163</v>
      </c>
      <c r="H23" s="120">
        <v>222</v>
      </c>
      <c r="I23" s="121">
        <f t="shared" si="0"/>
        <v>1237</v>
      </c>
      <c r="J23" s="122">
        <f t="shared" si="1"/>
        <v>206.16666666666666</v>
      </c>
      <c r="K23" s="123"/>
      <c r="L23" s="94">
        <f t="shared" si="2"/>
        <v>1237</v>
      </c>
      <c r="M23" s="142">
        <f t="shared" si="3"/>
        <v>-5</v>
      </c>
      <c r="N23" s="105">
        <f aca="true" t="shared" si="5" ref="N23:N28">SUM(L23,-$L$15)</f>
        <v>-144</v>
      </c>
    </row>
    <row r="24" spans="1:14" ht="15" customHeight="1">
      <c r="A24" s="60">
        <v>10</v>
      </c>
      <c r="B24" s="98" t="s">
        <v>52</v>
      </c>
      <c r="C24" s="99">
        <v>187</v>
      </c>
      <c r="D24" s="100">
        <v>194</v>
      </c>
      <c r="E24" s="101">
        <v>194</v>
      </c>
      <c r="F24" s="102">
        <v>207</v>
      </c>
      <c r="G24" s="102">
        <v>161</v>
      </c>
      <c r="H24" s="101">
        <v>234</v>
      </c>
      <c r="I24" s="103">
        <f t="shared" si="0"/>
        <v>1177</v>
      </c>
      <c r="J24" s="104">
        <f t="shared" si="1"/>
        <v>196.16666666666666</v>
      </c>
      <c r="K24" s="54">
        <v>8</v>
      </c>
      <c r="L24" s="60">
        <f t="shared" si="2"/>
        <v>1225</v>
      </c>
      <c r="M24" s="140">
        <f aca="true" t="shared" si="6" ref="M24:M35">SUM(L24,-L23)</f>
        <v>-12</v>
      </c>
      <c r="N24" s="20">
        <f t="shared" si="5"/>
        <v>-156</v>
      </c>
    </row>
    <row r="25" spans="1:14" ht="15" customHeight="1">
      <c r="A25" s="60">
        <v>11</v>
      </c>
      <c r="B25" s="40" t="s">
        <v>68</v>
      </c>
      <c r="C25" s="33">
        <v>194</v>
      </c>
      <c r="D25" s="2">
        <v>199</v>
      </c>
      <c r="E25" s="33">
        <v>188</v>
      </c>
      <c r="F25" s="2">
        <v>232</v>
      </c>
      <c r="G25" s="2">
        <v>233</v>
      </c>
      <c r="H25" s="6">
        <v>177</v>
      </c>
      <c r="I25" s="47">
        <f t="shared" si="0"/>
        <v>1223</v>
      </c>
      <c r="J25" s="52">
        <f t="shared" si="1"/>
        <v>203.83333333333334</v>
      </c>
      <c r="K25" s="33"/>
      <c r="L25" s="60">
        <f t="shared" si="2"/>
        <v>1223</v>
      </c>
      <c r="M25" s="140">
        <f t="shared" si="6"/>
        <v>-2</v>
      </c>
      <c r="N25" s="20">
        <f t="shared" si="5"/>
        <v>-158</v>
      </c>
    </row>
    <row r="26" spans="1:14" ht="15" customHeight="1">
      <c r="A26" s="60">
        <v>12</v>
      </c>
      <c r="B26" s="39" t="s">
        <v>44</v>
      </c>
      <c r="C26" s="11">
        <v>188</v>
      </c>
      <c r="D26" s="7">
        <v>241</v>
      </c>
      <c r="E26" s="8">
        <v>209</v>
      </c>
      <c r="F26" s="7">
        <v>195</v>
      </c>
      <c r="G26" s="7">
        <v>173</v>
      </c>
      <c r="H26" s="8">
        <v>215</v>
      </c>
      <c r="I26" s="46">
        <f t="shared" si="0"/>
        <v>1221</v>
      </c>
      <c r="J26" s="51">
        <f t="shared" si="1"/>
        <v>203.5</v>
      </c>
      <c r="K26" s="54"/>
      <c r="L26" s="60">
        <f t="shared" si="2"/>
        <v>1221</v>
      </c>
      <c r="M26" s="140">
        <f t="shared" si="6"/>
        <v>-2</v>
      </c>
      <c r="N26" s="20">
        <f t="shared" si="5"/>
        <v>-160</v>
      </c>
    </row>
    <row r="27" spans="1:14" ht="15" customHeight="1" thickBot="1">
      <c r="A27" s="95">
        <v>13</v>
      </c>
      <c r="B27" s="76" t="s">
        <v>53</v>
      </c>
      <c r="C27" s="134">
        <v>225</v>
      </c>
      <c r="D27" s="78">
        <v>180</v>
      </c>
      <c r="E27" s="79">
        <v>172</v>
      </c>
      <c r="F27" s="78">
        <v>183</v>
      </c>
      <c r="G27" s="78">
        <v>186</v>
      </c>
      <c r="H27" s="79">
        <v>197</v>
      </c>
      <c r="I27" s="135">
        <f t="shared" si="0"/>
        <v>1143</v>
      </c>
      <c r="J27" s="136">
        <f t="shared" si="1"/>
        <v>190.5</v>
      </c>
      <c r="K27" s="147">
        <v>8</v>
      </c>
      <c r="L27" s="133">
        <f t="shared" si="2"/>
        <v>1191</v>
      </c>
      <c r="M27" s="148">
        <f t="shared" si="6"/>
        <v>-30</v>
      </c>
      <c r="N27" s="138">
        <f t="shared" si="5"/>
        <v>-190</v>
      </c>
    </row>
    <row r="28" spans="1:14" ht="15" customHeight="1">
      <c r="A28" s="59">
        <v>14</v>
      </c>
      <c r="B28" s="38" t="s">
        <v>57</v>
      </c>
      <c r="C28" s="27">
        <v>180</v>
      </c>
      <c r="D28" s="12">
        <v>212</v>
      </c>
      <c r="E28" s="22">
        <v>183</v>
      </c>
      <c r="F28" s="12">
        <v>234</v>
      </c>
      <c r="G28" s="12">
        <v>181</v>
      </c>
      <c r="H28" s="22">
        <v>198</v>
      </c>
      <c r="I28" s="45">
        <f t="shared" si="0"/>
        <v>1188</v>
      </c>
      <c r="J28" s="50">
        <f t="shared" si="1"/>
        <v>198</v>
      </c>
      <c r="K28" s="61"/>
      <c r="L28" s="59">
        <v>1188</v>
      </c>
      <c r="M28" s="144">
        <f t="shared" si="6"/>
        <v>-3</v>
      </c>
      <c r="N28" s="93">
        <f t="shared" si="5"/>
        <v>-193</v>
      </c>
    </row>
    <row r="29" spans="1:14" ht="15" customHeight="1">
      <c r="A29" s="60">
        <v>15</v>
      </c>
      <c r="B29" s="38" t="s">
        <v>49</v>
      </c>
      <c r="C29" s="27">
        <v>216</v>
      </c>
      <c r="D29" s="12">
        <v>199</v>
      </c>
      <c r="E29" s="22">
        <v>187</v>
      </c>
      <c r="F29" s="23">
        <v>184</v>
      </c>
      <c r="G29" s="24">
        <v>194</v>
      </c>
      <c r="H29" s="42">
        <v>189</v>
      </c>
      <c r="I29" s="45">
        <f t="shared" si="0"/>
        <v>1169</v>
      </c>
      <c r="J29" s="50">
        <f t="shared" si="1"/>
        <v>194.83333333333334</v>
      </c>
      <c r="K29" s="61"/>
      <c r="L29" s="59">
        <f aca="true" t="shared" si="7" ref="L29:L42">SUM(I29,K29*$F$12)</f>
        <v>1169</v>
      </c>
      <c r="M29" s="140">
        <f t="shared" si="6"/>
        <v>-19</v>
      </c>
      <c r="N29" s="20">
        <f aca="true" t="shared" si="8" ref="N29:N36">SUM(L29,-$L$15)</f>
        <v>-212</v>
      </c>
    </row>
    <row r="30" spans="1:14" ht="15" customHeight="1">
      <c r="A30" s="60">
        <v>16</v>
      </c>
      <c r="B30" s="39" t="s">
        <v>69</v>
      </c>
      <c r="C30" s="31">
        <v>190</v>
      </c>
      <c r="D30" s="113">
        <v>171</v>
      </c>
      <c r="E30" s="6">
        <v>245</v>
      </c>
      <c r="F30" s="2">
        <v>166</v>
      </c>
      <c r="G30" s="2">
        <v>206</v>
      </c>
      <c r="H30" s="6">
        <v>179</v>
      </c>
      <c r="I30" s="47">
        <f t="shared" si="0"/>
        <v>1157</v>
      </c>
      <c r="J30" s="52">
        <f t="shared" si="1"/>
        <v>192.83333333333334</v>
      </c>
      <c r="K30" s="55"/>
      <c r="L30" s="60">
        <f t="shared" si="7"/>
        <v>1157</v>
      </c>
      <c r="M30" s="140">
        <f t="shared" si="6"/>
        <v>-12</v>
      </c>
      <c r="N30" s="20">
        <f t="shared" si="8"/>
        <v>-224</v>
      </c>
    </row>
    <row r="31" spans="1:14" ht="15" customHeight="1">
      <c r="A31" s="60">
        <v>17</v>
      </c>
      <c r="B31" s="39" t="s">
        <v>54</v>
      </c>
      <c r="C31" s="11">
        <v>176</v>
      </c>
      <c r="D31" s="12">
        <v>169</v>
      </c>
      <c r="E31" s="8">
        <v>189</v>
      </c>
      <c r="F31" s="7">
        <v>179</v>
      </c>
      <c r="G31" s="7">
        <v>223</v>
      </c>
      <c r="H31" s="8">
        <v>221</v>
      </c>
      <c r="I31" s="46">
        <f t="shared" si="0"/>
        <v>1157</v>
      </c>
      <c r="J31" s="51">
        <f t="shared" si="1"/>
        <v>192.83333333333334</v>
      </c>
      <c r="K31" s="54"/>
      <c r="L31" s="60">
        <f t="shared" si="7"/>
        <v>1157</v>
      </c>
      <c r="M31" s="140">
        <f t="shared" si="6"/>
        <v>0</v>
      </c>
      <c r="N31" s="20">
        <f t="shared" si="8"/>
        <v>-224</v>
      </c>
    </row>
    <row r="32" spans="1:14" ht="15" customHeight="1">
      <c r="A32" s="60">
        <v>18</v>
      </c>
      <c r="B32" s="39" t="s">
        <v>43</v>
      </c>
      <c r="C32" s="30">
        <v>182</v>
      </c>
      <c r="D32" s="9">
        <v>205</v>
      </c>
      <c r="E32" s="9">
        <v>163</v>
      </c>
      <c r="F32" s="9">
        <v>190</v>
      </c>
      <c r="G32" s="7">
        <v>199</v>
      </c>
      <c r="H32" s="43">
        <v>198</v>
      </c>
      <c r="I32" s="46">
        <f t="shared" si="0"/>
        <v>1137</v>
      </c>
      <c r="J32" s="51">
        <f t="shared" si="1"/>
        <v>189.5</v>
      </c>
      <c r="K32" s="54"/>
      <c r="L32" s="60">
        <f t="shared" si="7"/>
        <v>1137</v>
      </c>
      <c r="M32" s="140">
        <f t="shared" si="6"/>
        <v>-20</v>
      </c>
      <c r="N32" s="20">
        <f t="shared" si="8"/>
        <v>-244</v>
      </c>
    </row>
    <row r="33" spans="1:14" ht="15" customHeight="1">
      <c r="A33" s="60">
        <v>19</v>
      </c>
      <c r="B33" s="39" t="s">
        <v>70</v>
      </c>
      <c r="C33" s="11">
        <v>199</v>
      </c>
      <c r="D33" s="7">
        <v>169</v>
      </c>
      <c r="E33" s="7">
        <v>204</v>
      </c>
      <c r="F33" s="7">
        <v>177</v>
      </c>
      <c r="G33" s="8">
        <v>206</v>
      </c>
      <c r="H33" s="8">
        <v>178</v>
      </c>
      <c r="I33" s="46">
        <f t="shared" si="0"/>
        <v>1133</v>
      </c>
      <c r="J33" s="51">
        <f t="shared" si="1"/>
        <v>188.83333333333334</v>
      </c>
      <c r="K33" s="55"/>
      <c r="L33" s="60">
        <f t="shared" si="7"/>
        <v>1133</v>
      </c>
      <c r="M33" s="140">
        <f t="shared" si="6"/>
        <v>-4</v>
      </c>
      <c r="N33" s="20">
        <f t="shared" si="8"/>
        <v>-248</v>
      </c>
    </row>
    <row r="34" spans="1:14" ht="15" customHeight="1">
      <c r="A34" s="60">
        <v>20</v>
      </c>
      <c r="B34" s="39" t="s">
        <v>77</v>
      </c>
      <c r="C34" s="11">
        <v>205</v>
      </c>
      <c r="D34" s="7">
        <v>204</v>
      </c>
      <c r="E34" s="7">
        <v>157</v>
      </c>
      <c r="F34" s="7">
        <v>145</v>
      </c>
      <c r="G34" s="7">
        <v>191</v>
      </c>
      <c r="H34" s="8">
        <v>172</v>
      </c>
      <c r="I34" s="46">
        <f t="shared" si="0"/>
        <v>1074</v>
      </c>
      <c r="J34" s="51">
        <f t="shared" si="1"/>
        <v>179</v>
      </c>
      <c r="K34" s="54">
        <v>8</v>
      </c>
      <c r="L34" s="60">
        <f t="shared" si="7"/>
        <v>1122</v>
      </c>
      <c r="M34" s="140">
        <f t="shared" si="6"/>
        <v>-11</v>
      </c>
      <c r="N34" s="20">
        <f t="shared" si="8"/>
        <v>-259</v>
      </c>
    </row>
    <row r="35" spans="1:14" ht="15" customHeight="1">
      <c r="A35" s="60">
        <v>21</v>
      </c>
      <c r="B35" s="39" t="s">
        <v>67</v>
      </c>
      <c r="C35" s="31">
        <v>187</v>
      </c>
      <c r="D35" s="2">
        <v>182</v>
      </c>
      <c r="E35" s="2">
        <v>221</v>
      </c>
      <c r="F35" s="2">
        <v>203</v>
      </c>
      <c r="G35" s="2">
        <v>159</v>
      </c>
      <c r="H35" s="6">
        <v>156</v>
      </c>
      <c r="I35" s="47">
        <f t="shared" si="0"/>
        <v>1108</v>
      </c>
      <c r="J35" s="52">
        <f t="shared" si="1"/>
        <v>184.66666666666666</v>
      </c>
      <c r="K35" s="55"/>
      <c r="L35" s="60">
        <f t="shared" si="7"/>
        <v>1108</v>
      </c>
      <c r="M35" s="140">
        <f t="shared" si="6"/>
        <v>-14</v>
      </c>
      <c r="N35" s="20">
        <f t="shared" si="8"/>
        <v>-273</v>
      </c>
    </row>
    <row r="36" spans="1:14" ht="15" customHeight="1">
      <c r="A36" s="60">
        <v>22</v>
      </c>
      <c r="B36" s="39" t="s">
        <v>42</v>
      </c>
      <c r="C36" s="30">
        <v>210</v>
      </c>
      <c r="D36" s="9">
        <v>163</v>
      </c>
      <c r="E36" s="9">
        <v>165</v>
      </c>
      <c r="F36" s="9">
        <v>181</v>
      </c>
      <c r="G36" s="7">
        <v>210</v>
      </c>
      <c r="H36" s="8">
        <v>172</v>
      </c>
      <c r="I36" s="46">
        <f t="shared" si="0"/>
        <v>1101</v>
      </c>
      <c r="J36" s="51">
        <f t="shared" si="1"/>
        <v>183.5</v>
      </c>
      <c r="K36" s="54"/>
      <c r="L36" s="60">
        <f t="shared" si="7"/>
        <v>1101</v>
      </c>
      <c r="M36" s="140">
        <f>SUM(L36,-L35)</f>
        <v>-7</v>
      </c>
      <c r="N36" s="20">
        <f t="shared" si="8"/>
        <v>-280</v>
      </c>
    </row>
    <row r="37" spans="1:14" ht="15" customHeight="1">
      <c r="A37" s="60">
        <v>23</v>
      </c>
      <c r="B37" s="38" t="s">
        <v>46</v>
      </c>
      <c r="C37" s="80">
        <v>160</v>
      </c>
      <c r="D37" s="14">
        <v>168</v>
      </c>
      <c r="E37" s="81">
        <v>211</v>
      </c>
      <c r="F37" s="82">
        <v>176</v>
      </c>
      <c r="G37" s="24">
        <v>179</v>
      </c>
      <c r="H37" s="42">
        <v>205</v>
      </c>
      <c r="I37" s="45">
        <f t="shared" si="0"/>
        <v>1099</v>
      </c>
      <c r="J37" s="50">
        <f t="shared" si="1"/>
        <v>183.16666666666666</v>
      </c>
      <c r="K37" s="61"/>
      <c r="L37" s="60">
        <f t="shared" si="7"/>
        <v>1099</v>
      </c>
      <c r="M37" s="140">
        <f aca="true" t="shared" si="9" ref="M37:M42">SUM(L37,-L36)</f>
        <v>-2</v>
      </c>
      <c r="N37" s="20">
        <f aca="true" t="shared" si="10" ref="N37:N42">SUM(L37,-$L$15)</f>
        <v>-282</v>
      </c>
    </row>
    <row r="38" spans="1:14" ht="15" customHeight="1">
      <c r="A38" s="60">
        <v>24</v>
      </c>
      <c r="B38" s="39" t="s">
        <v>41</v>
      </c>
      <c r="C38" s="11">
        <v>167</v>
      </c>
      <c r="D38" s="7">
        <v>166</v>
      </c>
      <c r="E38" s="8">
        <v>180</v>
      </c>
      <c r="F38" s="7">
        <v>158</v>
      </c>
      <c r="G38" s="7">
        <v>179</v>
      </c>
      <c r="H38" s="8">
        <v>154</v>
      </c>
      <c r="I38" s="46">
        <f t="shared" si="0"/>
        <v>1004</v>
      </c>
      <c r="J38" s="51">
        <f t="shared" si="1"/>
        <v>167.33333333333334</v>
      </c>
      <c r="K38" s="55">
        <v>8</v>
      </c>
      <c r="L38" s="60">
        <f t="shared" si="7"/>
        <v>1052</v>
      </c>
      <c r="M38" s="140">
        <f t="shared" si="9"/>
        <v>-47</v>
      </c>
      <c r="N38" s="20">
        <f t="shared" si="10"/>
        <v>-329</v>
      </c>
    </row>
    <row r="39" spans="1:14" ht="15" customHeight="1">
      <c r="A39" s="60">
        <v>25</v>
      </c>
      <c r="B39" s="39" t="s">
        <v>50</v>
      </c>
      <c r="C39" s="97">
        <v>127</v>
      </c>
      <c r="D39" s="7">
        <v>146</v>
      </c>
      <c r="E39" s="9">
        <v>172</v>
      </c>
      <c r="F39" s="9">
        <v>175</v>
      </c>
      <c r="G39" s="7">
        <v>183</v>
      </c>
      <c r="H39" s="8">
        <v>211</v>
      </c>
      <c r="I39" s="46">
        <f t="shared" si="0"/>
        <v>1014</v>
      </c>
      <c r="J39" s="51">
        <f t="shared" si="1"/>
        <v>169</v>
      </c>
      <c r="K39" s="54"/>
      <c r="L39" s="60">
        <f t="shared" si="7"/>
        <v>1014</v>
      </c>
      <c r="M39" s="140">
        <f t="shared" si="9"/>
        <v>-38</v>
      </c>
      <c r="N39" s="20">
        <f t="shared" si="10"/>
        <v>-367</v>
      </c>
    </row>
    <row r="40" spans="1:14" ht="15" customHeight="1">
      <c r="A40" s="60">
        <v>26</v>
      </c>
      <c r="B40" s="40" t="s">
        <v>58</v>
      </c>
      <c r="C40" s="31">
        <v>139</v>
      </c>
      <c r="D40" s="2">
        <v>182</v>
      </c>
      <c r="E40" s="2">
        <v>230</v>
      </c>
      <c r="F40" s="2">
        <v>135</v>
      </c>
      <c r="G40" s="5">
        <v>160</v>
      </c>
      <c r="H40" s="143">
        <v>166</v>
      </c>
      <c r="I40" s="47">
        <f t="shared" si="0"/>
        <v>1012</v>
      </c>
      <c r="J40" s="52">
        <f t="shared" si="1"/>
        <v>168.66666666666666</v>
      </c>
      <c r="K40" s="33"/>
      <c r="L40" s="60">
        <f t="shared" si="7"/>
        <v>1012</v>
      </c>
      <c r="M40" s="140">
        <f t="shared" si="9"/>
        <v>-2</v>
      </c>
      <c r="N40" s="20">
        <f t="shared" si="10"/>
        <v>-369</v>
      </c>
    </row>
    <row r="41" spans="1:14" ht="15" customHeight="1">
      <c r="A41" s="60">
        <v>27</v>
      </c>
      <c r="B41" s="39" t="s">
        <v>76</v>
      </c>
      <c r="C41" s="11">
        <v>137</v>
      </c>
      <c r="D41" s="7">
        <v>149</v>
      </c>
      <c r="E41" s="7">
        <v>153</v>
      </c>
      <c r="F41" s="7">
        <v>214</v>
      </c>
      <c r="G41" s="7">
        <v>129</v>
      </c>
      <c r="H41" s="8">
        <v>153</v>
      </c>
      <c r="I41" s="46">
        <f t="shared" si="0"/>
        <v>935</v>
      </c>
      <c r="J41" s="51">
        <f t="shared" si="1"/>
        <v>155.83333333333334</v>
      </c>
      <c r="K41" s="54"/>
      <c r="L41" s="60">
        <f t="shared" si="7"/>
        <v>935</v>
      </c>
      <c r="M41" s="140">
        <f t="shared" si="9"/>
        <v>-77</v>
      </c>
      <c r="N41" s="20">
        <f t="shared" si="10"/>
        <v>-446</v>
      </c>
    </row>
    <row r="42" spans="1:14" ht="15" customHeight="1" thickBot="1">
      <c r="A42" s="95">
        <v>28</v>
      </c>
      <c r="B42" s="83" t="s">
        <v>55</v>
      </c>
      <c r="C42" s="32">
        <v>102</v>
      </c>
      <c r="D42" s="21">
        <v>150</v>
      </c>
      <c r="E42" s="21">
        <v>113</v>
      </c>
      <c r="F42" s="21">
        <v>156</v>
      </c>
      <c r="G42" s="107">
        <v>175</v>
      </c>
      <c r="H42" s="108">
        <v>142</v>
      </c>
      <c r="I42" s="48">
        <f t="shared" si="0"/>
        <v>838</v>
      </c>
      <c r="J42" s="53">
        <f t="shared" si="1"/>
        <v>139.66666666666666</v>
      </c>
      <c r="K42" s="84">
        <v>8</v>
      </c>
      <c r="L42" s="95">
        <f t="shared" si="7"/>
        <v>886</v>
      </c>
      <c r="M42" s="141">
        <f t="shared" si="9"/>
        <v>-49</v>
      </c>
      <c r="N42" s="26">
        <f t="shared" si="10"/>
        <v>-495</v>
      </c>
    </row>
  </sheetData>
  <sheetProtection/>
  <mergeCells count="6">
    <mergeCell ref="A8:N8"/>
    <mergeCell ref="A10:N10"/>
    <mergeCell ref="A2:N2"/>
    <mergeCell ref="A3:N3"/>
    <mergeCell ref="A5:N5"/>
    <mergeCell ref="A7:N7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6.625" style="1" customWidth="1"/>
    <col min="2" max="2" width="6.375" style="1" customWidth="1"/>
    <col min="3" max="4" width="6.25390625" style="1" customWidth="1"/>
    <col min="5" max="5" width="43.25390625" style="1" customWidth="1"/>
    <col min="6" max="6" width="14.875" style="1" customWidth="1"/>
    <col min="7" max="7" width="7.75390625" style="1" customWidth="1"/>
  </cols>
  <sheetData>
    <row r="2" spans="1:7" ht="20.25">
      <c r="A2" s="193" t="s">
        <v>14</v>
      </c>
      <c r="B2" s="190"/>
      <c r="C2" s="190"/>
      <c r="D2" s="190"/>
      <c r="E2" s="190"/>
      <c r="F2" s="190"/>
      <c r="G2" s="190"/>
    </row>
    <row r="3" spans="1:7" ht="27.75">
      <c r="A3" s="194" t="s">
        <v>26</v>
      </c>
      <c r="B3" s="194"/>
      <c r="C3" s="194"/>
      <c r="D3" s="194"/>
      <c r="E3" s="194"/>
      <c r="F3" s="194"/>
      <c r="G3" s="194"/>
    </row>
    <row r="4" spans="2:7" ht="12.75">
      <c r="B4" s="16"/>
      <c r="C4" s="16"/>
      <c r="D4" s="16"/>
      <c r="E4" s="16"/>
      <c r="F4" s="16"/>
      <c r="G4" s="16"/>
    </row>
    <row r="5" spans="1:7" ht="15.75">
      <c r="A5" s="195" t="s">
        <v>27</v>
      </c>
      <c r="B5" s="195"/>
      <c r="C5" s="195"/>
      <c r="D5" s="195"/>
      <c r="E5" s="195"/>
      <c r="F5" s="195"/>
      <c r="G5" s="195"/>
    </row>
    <row r="6" spans="2:7" ht="12.75">
      <c r="B6"/>
      <c r="C6"/>
      <c r="D6"/>
      <c r="E6"/>
      <c r="F6"/>
      <c r="G6"/>
    </row>
    <row r="7" spans="1:7" ht="16.5">
      <c r="A7" s="196" t="s">
        <v>9</v>
      </c>
      <c r="B7" s="190"/>
      <c r="C7" s="190"/>
      <c r="D7" s="190"/>
      <c r="E7" s="190"/>
      <c r="F7" s="190"/>
      <c r="G7" s="190"/>
    </row>
    <row r="8" spans="1:7" ht="18">
      <c r="A8" s="189" t="s">
        <v>13</v>
      </c>
      <c r="B8" s="190"/>
      <c r="C8" s="190"/>
      <c r="D8" s="190"/>
      <c r="E8" s="190"/>
      <c r="F8" s="190"/>
      <c r="G8" s="190"/>
    </row>
    <row r="10" ht="18">
      <c r="E10" s="36" t="s">
        <v>29</v>
      </c>
    </row>
    <row r="11" ht="13.5" thickBot="1"/>
    <row r="12" spans="1:7" ht="51.75" customHeight="1" thickBot="1">
      <c r="A12" s="110" t="s">
        <v>30</v>
      </c>
      <c r="B12" s="197" t="s">
        <v>31</v>
      </c>
      <c r="C12" s="198"/>
      <c r="D12" s="198"/>
      <c r="E12" s="199"/>
      <c r="F12" s="111" t="s">
        <v>32</v>
      </c>
      <c r="G12" s="112" t="s">
        <v>15</v>
      </c>
    </row>
    <row r="13" spans="1:7" ht="18" customHeight="1">
      <c r="A13" s="204">
        <v>1</v>
      </c>
      <c r="B13" s="205" t="s">
        <v>73</v>
      </c>
      <c r="C13" s="206"/>
      <c r="D13" s="206"/>
      <c r="E13" s="207"/>
      <c r="F13" s="208">
        <v>2677</v>
      </c>
      <c r="G13" s="209">
        <v>1</v>
      </c>
    </row>
    <row r="14" spans="1:7" ht="18" customHeight="1">
      <c r="A14" s="210">
        <v>2</v>
      </c>
      <c r="B14" s="211" t="s">
        <v>60</v>
      </c>
      <c r="C14" s="212"/>
      <c r="D14" s="212"/>
      <c r="E14" s="213"/>
      <c r="F14" s="214">
        <v>2572</v>
      </c>
      <c r="G14" s="215">
        <v>2</v>
      </c>
    </row>
    <row r="15" spans="1:7" ht="18" customHeight="1">
      <c r="A15" s="210">
        <v>3</v>
      </c>
      <c r="B15" s="211" t="s">
        <v>59</v>
      </c>
      <c r="C15" s="212"/>
      <c r="D15" s="212"/>
      <c r="E15" s="213"/>
      <c r="F15" s="214">
        <v>2502</v>
      </c>
      <c r="G15" s="215">
        <v>3</v>
      </c>
    </row>
    <row r="16" spans="1:7" ht="18" customHeight="1">
      <c r="A16" s="210">
        <v>4</v>
      </c>
      <c r="B16" s="211" t="s">
        <v>63</v>
      </c>
      <c r="C16" s="212"/>
      <c r="D16" s="212"/>
      <c r="E16" s="213"/>
      <c r="F16" s="214">
        <v>2495</v>
      </c>
      <c r="G16" s="215">
        <v>4</v>
      </c>
    </row>
    <row r="17" spans="1:7" ht="18" customHeight="1" thickBot="1">
      <c r="A17" s="216">
        <v>5</v>
      </c>
      <c r="B17" s="217" t="s">
        <v>61</v>
      </c>
      <c r="C17" s="218"/>
      <c r="D17" s="218"/>
      <c r="E17" s="219"/>
      <c r="F17" s="220">
        <v>2470</v>
      </c>
      <c r="G17" s="221">
        <v>5</v>
      </c>
    </row>
    <row r="18" spans="1:7" ht="19.5" customHeight="1">
      <c r="A18" s="222">
        <v>6</v>
      </c>
      <c r="B18" s="223" t="s">
        <v>74</v>
      </c>
      <c r="C18" s="224"/>
      <c r="D18" s="224"/>
      <c r="E18" s="225"/>
      <c r="F18" s="226">
        <v>2460</v>
      </c>
      <c r="G18" s="227">
        <v>6</v>
      </c>
    </row>
    <row r="19" spans="1:7" ht="19.5" customHeight="1">
      <c r="A19" s="210">
        <v>7</v>
      </c>
      <c r="B19" s="211" t="s">
        <v>75</v>
      </c>
      <c r="C19" s="212"/>
      <c r="D19" s="212"/>
      <c r="E19" s="213"/>
      <c r="F19" s="214">
        <v>2321</v>
      </c>
      <c r="G19" s="215">
        <v>7</v>
      </c>
    </row>
    <row r="20" spans="1:7" ht="19.5" customHeight="1" thickBot="1">
      <c r="A20" s="216">
        <v>8</v>
      </c>
      <c r="B20" s="217" t="s">
        <v>62</v>
      </c>
      <c r="C20" s="218"/>
      <c r="D20" s="218"/>
      <c r="E20" s="219"/>
      <c r="F20" s="220">
        <v>2270</v>
      </c>
      <c r="G20" s="221">
        <v>8</v>
      </c>
    </row>
  </sheetData>
  <sheetProtection/>
  <mergeCells count="6">
    <mergeCell ref="A2:G2"/>
    <mergeCell ref="A3:G3"/>
    <mergeCell ref="A5:G5"/>
    <mergeCell ref="A7:G7"/>
    <mergeCell ref="A8:G8"/>
    <mergeCell ref="B12:E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28"/>
      <c r="B1" s="28"/>
      <c r="C1" s="28"/>
      <c r="D1" s="28" t="s">
        <v>14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7.75">
      <c r="A2" s="35"/>
      <c r="B2" s="35"/>
      <c r="C2" s="35"/>
      <c r="D2" s="35" t="s">
        <v>26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5.75">
      <c r="A4" s="19"/>
      <c r="B4" s="19"/>
      <c r="C4" s="19"/>
      <c r="D4" s="19" t="s">
        <v>27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5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5.75">
      <c r="A6" s="19"/>
      <c r="B6" s="19"/>
      <c r="C6" s="19"/>
      <c r="D6" s="19" t="s">
        <v>9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.75">
      <c r="A7" s="19"/>
      <c r="B7" s="19"/>
      <c r="C7" s="19"/>
      <c r="D7" s="19" t="s">
        <v>13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AA8" s="16"/>
    </row>
    <row r="9" spans="1:27" ht="15.75">
      <c r="A9" s="19"/>
      <c r="B9" s="19"/>
      <c r="C9" s="19"/>
      <c r="D9" s="19" t="s">
        <v>17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19" ht="13.5" thickBo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26" ht="37.5" customHeight="1" thickBot="1">
      <c r="A11" s="64" t="s">
        <v>18</v>
      </c>
      <c r="B11" s="64" t="s">
        <v>19</v>
      </c>
      <c r="C11" s="65" t="s">
        <v>20</v>
      </c>
      <c r="D11" s="66" t="s">
        <v>3</v>
      </c>
      <c r="E11" s="67" t="s">
        <v>4</v>
      </c>
      <c r="F11" s="65" t="s">
        <v>21</v>
      </c>
      <c r="G11" s="68" t="s">
        <v>1</v>
      </c>
      <c r="H11" s="69" t="s">
        <v>22</v>
      </c>
      <c r="I11" s="70" t="s">
        <v>15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customHeight="1">
      <c r="A12" s="149">
        <v>9</v>
      </c>
      <c r="B12" s="150" t="s">
        <v>44</v>
      </c>
      <c r="C12" s="151"/>
      <c r="D12" s="152">
        <v>258</v>
      </c>
      <c r="E12" s="153">
        <v>211</v>
      </c>
      <c r="F12" s="154">
        <f aca="true" t="shared" si="0" ref="F12:F19">SUM(D12:E12)</f>
        <v>469</v>
      </c>
      <c r="G12" s="155">
        <f aca="true" t="shared" si="1" ref="G12:G19">PRODUCT(F12,0.5)</f>
        <v>234.5</v>
      </c>
      <c r="H12" s="156">
        <f aca="true" t="shared" si="2" ref="H12:H19">SUM(F12,C12*2)</f>
        <v>469</v>
      </c>
      <c r="I12" s="157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158">
        <v>10</v>
      </c>
      <c r="B13" s="159" t="s">
        <v>52</v>
      </c>
      <c r="C13" s="160">
        <v>8</v>
      </c>
      <c r="D13" s="161">
        <v>210</v>
      </c>
      <c r="E13" s="162">
        <v>219</v>
      </c>
      <c r="F13" s="163">
        <f t="shared" si="0"/>
        <v>429</v>
      </c>
      <c r="G13" s="164">
        <f t="shared" si="1"/>
        <v>214.5</v>
      </c>
      <c r="H13" s="165">
        <f t="shared" si="2"/>
        <v>445</v>
      </c>
      <c r="I13" s="16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158">
        <v>11</v>
      </c>
      <c r="B14" s="159" t="s">
        <v>71</v>
      </c>
      <c r="C14" s="160"/>
      <c r="D14" s="161">
        <v>213</v>
      </c>
      <c r="E14" s="162">
        <v>189</v>
      </c>
      <c r="F14" s="163">
        <f t="shared" si="0"/>
        <v>402</v>
      </c>
      <c r="G14" s="164">
        <f t="shared" si="1"/>
        <v>201</v>
      </c>
      <c r="H14" s="165">
        <f t="shared" si="2"/>
        <v>402</v>
      </c>
      <c r="I14" s="16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158">
        <v>12</v>
      </c>
      <c r="B15" s="159" t="s">
        <v>68</v>
      </c>
      <c r="C15" s="160"/>
      <c r="D15" s="161">
        <v>185</v>
      </c>
      <c r="E15" s="162">
        <v>195</v>
      </c>
      <c r="F15" s="163">
        <f t="shared" si="0"/>
        <v>380</v>
      </c>
      <c r="G15" s="164">
        <f t="shared" si="1"/>
        <v>190</v>
      </c>
      <c r="H15" s="165">
        <f t="shared" si="2"/>
        <v>380</v>
      </c>
      <c r="I15" s="16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158">
        <v>13</v>
      </c>
      <c r="B16" s="159" t="s">
        <v>57</v>
      </c>
      <c r="C16" s="160"/>
      <c r="D16" s="168">
        <v>189</v>
      </c>
      <c r="E16" s="169">
        <v>178</v>
      </c>
      <c r="F16" s="163">
        <f t="shared" si="0"/>
        <v>367</v>
      </c>
      <c r="G16" s="164">
        <f t="shared" si="1"/>
        <v>183.5</v>
      </c>
      <c r="H16" s="165">
        <f t="shared" si="2"/>
        <v>367</v>
      </c>
      <c r="I16" s="167">
        <v>13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158">
        <v>14</v>
      </c>
      <c r="B17" s="159" t="s">
        <v>77</v>
      </c>
      <c r="C17" s="160">
        <v>8</v>
      </c>
      <c r="D17" s="168">
        <v>179</v>
      </c>
      <c r="E17" s="169">
        <v>158</v>
      </c>
      <c r="F17" s="163">
        <f t="shared" si="0"/>
        <v>337</v>
      </c>
      <c r="G17" s="164">
        <f t="shared" si="1"/>
        <v>168.5</v>
      </c>
      <c r="H17" s="165">
        <f t="shared" si="2"/>
        <v>353</v>
      </c>
      <c r="I17" s="167">
        <v>14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9.5" customHeight="1">
      <c r="A18" s="158">
        <v>15</v>
      </c>
      <c r="B18" s="159" t="s">
        <v>53</v>
      </c>
      <c r="C18" s="160">
        <v>8</v>
      </c>
      <c r="D18" s="161">
        <v>151</v>
      </c>
      <c r="E18" s="162">
        <v>182</v>
      </c>
      <c r="F18" s="163">
        <f t="shared" si="0"/>
        <v>333</v>
      </c>
      <c r="G18" s="164">
        <f t="shared" si="1"/>
        <v>166.5</v>
      </c>
      <c r="H18" s="165">
        <f t="shared" si="2"/>
        <v>349</v>
      </c>
      <c r="I18" s="172">
        <v>15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9.5" customHeight="1" thickBot="1">
      <c r="A19" s="173">
        <v>16</v>
      </c>
      <c r="B19" s="182" t="s">
        <v>54</v>
      </c>
      <c r="C19" s="183"/>
      <c r="D19" s="184">
        <v>180</v>
      </c>
      <c r="E19" s="185">
        <v>140</v>
      </c>
      <c r="F19" s="178">
        <f t="shared" si="0"/>
        <v>320</v>
      </c>
      <c r="G19" s="179">
        <f t="shared" si="1"/>
        <v>160</v>
      </c>
      <c r="H19" s="180">
        <f t="shared" si="2"/>
        <v>320</v>
      </c>
      <c r="I19" s="181">
        <v>16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</sheetData>
  <sheetProtection/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28"/>
      <c r="B1" s="28"/>
      <c r="C1" s="28"/>
      <c r="D1" s="28" t="s">
        <v>14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7.75">
      <c r="A2" s="35"/>
      <c r="B2" s="35"/>
      <c r="C2" s="35"/>
      <c r="D2" s="35" t="s">
        <v>26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5.75">
      <c r="A4" s="19"/>
      <c r="B4" s="19"/>
      <c r="C4" s="19"/>
      <c r="D4" s="19" t="s">
        <v>27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5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5.75">
      <c r="A6" s="19"/>
      <c r="B6" s="19"/>
      <c r="C6" s="19"/>
      <c r="D6" s="19" t="s">
        <v>9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.75">
      <c r="A7" s="19"/>
      <c r="B7" s="19"/>
      <c r="C7" s="19"/>
      <c r="D7" s="19" t="s">
        <v>13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AA8" s="16"/>
    </row>
    <row r="9" spans="1:27" ht="15.75">
      <c r="A9" s="19"/>
      <c r="B9" s="19"/>
      <c r="C9" s="19"/>
      <c r="D9" s="19" t="s">
        <v>23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19" ht="13.5" thickBo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26" ht="37.5" customHeight="1" thickBot="1">
      <c r="A11" s="64" t="s">
        <v>18</v>
      </c>
      <c r="B11" s="64" t="s">
        <v>19</v>
      </c>
      <c r="C11" s="65" t="s">
        <v>20</v>
      </c>
      <c r="D11" s="66" t="s">
        <v>3</v>
      </c>
      <c r="E11" s="67" t="s">
        <v>4</v>
      </c>
      <c r="F11" s="65" t="s">
        <v>21</v>
      </c>
      <c r="G11" s="68" t="s">
        <v>1</v>
      </c>
      <c r="H11" s="69" t="s">
        <v>22</v>
      </c>
      <c r="I11" s="70" t="s">
        <v>15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customHeight="1">
      <c r="A12" s="149">
        <v>5</v>
      </c>
      <c r="B12" s="150" t="s">
        <v>44</v>
      </c>
      <c r="C12" s="151"/>
      <c r="D12" s="152">
        <v>211</v>
      </c>
      <c r="E12" s="153">
        <v>203</v>
      </c>
      <c r="F12" s="154">
        <f aca="true" t="shared" si="0" ref="F12:F19">SUM(D12:E12)</f>
        <v>414</v>
      </c>
      <c r="G12" s="155">
        <f aca="true" t="shared" si="1" ref="G12:G19">PRODUCT(F12,0.5)</f>
        <v>207</v>
      </c>
      <c r="H12" s="156">
        <f aca="true" t="shared" si="2" ref="H12:H19">SUM(F12,C12*2)</f>
        <v>414</v>
      </c>
      <c r="I12" s="157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158">
        <v>6</v>
      </c>
      <c r="B13" s="170" t="s">
        <v>71</v>
      </c>
      <c r="C13" s="171"/>
      <c r="D13" s="161">
        <v>192</v>
      </c>
      <c r="E13" s="162">
        <v>222</v>
      </c>
      <c r="F13" s="163">
        <f t="shared" si="0"/>
        <v>414</v>
      </c>
      <c r="G13" s="164">
        <f t="shared" si="1"/>
        <v>207</v>
      </c>
      <c r="H13" s="165">
        <f t="shared" si="2"/>
        <v>414</v>
      </c>
      <c r="I13" s="16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158">
        <v>7</v>
      </c>
      <c r="B14" s="159" t="s">
        <v>52</v>
      </c>
      <c r="C14" s="160">
        <v>8</v>
      </c>
      <c r="D14" s="168">
        <v>131</v>
      </c>
      <c r="E14" s="169">
        <v>256</v>
      </c>
      <c r="F14" s="163">
        <f t="shared" si="0"/>
        <v>387</v>
      </c>
      <c r="G14" s="164">
        <f t="shared" si="1"/>
        <v>193.5</v>
      </c>
      <c r="H14" s="165">
        <f t="shared" si="2"/>
        <v>403</v>
      </c>
      <c r="I14" s="16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158">
        <v>8</v>
      </c>
      <c r="B15" s="159" t="s">
        <v>66</v>
      </c>
      <c r="C15" s="160"/>
      <c r="D15" s="161">
        <v>179</v>
      </c>
      <c r="E15" s="162">
        <v>202</v>
      </c>
      <c r="F15" s="163">
        <f t="shared" si="0"/>
        <v>381</v>
      </c>
      <c r="G15" s="164">
        <f t="shared" si="1"/>
        <v>190.5</v>
      </c>
      <c r="H15" s="165">
        <f t="shared" si="2"/>
        <v>381</v>
      </c>
      <c r="I15" s="16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158"/>
      <c r="B16" s="159" t="s">
        <v>68</v>
      </c>
      <c r="C16" s="160"/>
      <c r="D16" s="168">
        <v>193</v>
      </c>
      <c r="E16" s="169">
        <v>187</v>
      </c>
      <c r="F16" s="163">
        <f t="shared" si="0"/>
        <v>380</v>
      </c>
      <c r="G16" s="164">
        <f t="shared" si="1"/>
        <v>190</v>
      </c>
      <c r="H16" s="165">
        <f t="shared" si="2"/>
        <v>380</v>
      </c>
      <c r="I16" s="167">
        <v>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158"/>
      <c r="B17" s="159" t="s">
        <v>56</v>
      </c>
      <c r="C17" s="160"/>
      <c r="D17" s="161">
        <v>198</v>
      </c>
      <c r="E17" s="162">
        <v>180</v>
      </c>
      <c r="F17" s="163">
        <f t="shared" si="0"/>
        <v>378</v>
      </c>
      <c r="G17" s="164">
        <f t="shared" si="1"/>
        <v>189</v>
      </c>
      <c r="H17" s="165">
        <f t="shared" si="2"/>
        <v>378</v>
      </c>
      <c r="I17" s="167">
        <v>10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9.5" customHeight="1">
      <c r="A18" s="158"/>
      <c r="B18" s="159" t="s">
        <v>51</v>
      </c>
      <c r="C18" s="160"/>
      <c r="D18" s="161">
        <v>168</v>
      </c>
      <c r="E18" s="162">
        <v>189</v>
      </c>
      <c r="F18" s="163">
        <f t="shared" si="0"/>
        <v>357</v>
      </c>
      <c r="G18" s="164">
        <f t="shared" si="1"/>
        <v>178.5</v>
      </c>
      <c r="H18" s="165">
        <f t="shared" si="2"/>
        <v>357</v>
      </c>
      <c r="I18" s="172">
        <v>11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9.5" customHeight="1" thickBot="1">
      <c r="A19" s="173"/>
      <c r="B19" s="174" t="s">
        <v>45</v>
      </c>
      <c r="C19" s="175"/>
      <c r="D19" s="184">
        <v>161</v>
      </c>
      <c r="E19" s="185">
        <v>185</v>
      </c>
      <c r="F19" s="178">
        <f t="shared" si="0"/>
        <v>346</v>
      </c>
      <c r="G19" s="179">
        <f t="shared" si="1"/>
        <v>173</v>
      </c>
      <c r="H19" s="180">
        <f t="shared" si="2"/>
        <v>346</v>
      </c>
      <c r="I19" s="181">
        <v>12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</sheetData>
  <sheetProtection/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B12" sqref="B12:C15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28"/>
      <c r="B1" s="28"/>
      <c r="C1" s="28"/>
      <c r="D1" s="28" t="s">
        <v>14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7.75">
      <c r="A2" s="35"/>
      <c r="B2" s="35"/>
      <c r="C2" s="35"/>
      <c r="D2" s="35" t="s">
        <v>26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5.75">
      <c r="A4" s="19"/>
      <c r="B4" s="19"/>
      <c r="C4" s="19"/>
      <c r="D4" s="19" t="s">
        <v>27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5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5.75">
      <c r="A6" s="19"/>
      <c r="B6" s="19"/>
      <c r="C6" s="19"/>
      <c r="D6" s="19" t="s">
        <v>9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.75">
      <c r="A7" s="19"/>
      <c r="B7" s="19"/>
      <c r="C7" s="19"/>
      <c r="D7" s="19" t="s">
        <v>13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AA8" s="16"/>
    </row>
    <row r="9" spans="1:27" ht="15.75">
      <c r="A9" s="19"/>
      <c r="B9" s="19"/>
      <c r="C9" s="19"/>
      <c r="D9" s="19" t="s">
        <v>24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19" ht="13.5" thickBo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26" ht="37.5" customHeight="1" thickBot="1">
      <c r="A11" s="64" t="s">
        <v>18</v>
      </c>
      <c r="B11" s="64" t="s">
        <v>19</v>
      </c>
      <c r="C11" s="65" t="s">
        <v>20</v>
      </c>
      <c r="D11" s="66" t="s">
        <v>3</v>
      </c>
      <c r="E11" s="67" t="s">
        <v>4</v>
      </c>
      <c r="F11" s="65" t="s">
        <v>21</v>
      </c>
      <c r="G11" s="68" t="s">
        <v>1</v>
      </c>
      <c r="H11" s="69" t="s">
        <v>22</v>
      </c>
      <c r="I11" s="70" t="s">
        <v>15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customHeight="1">
      <c r="A12" s="149">
        <v>1</v>
      </c>
      <c r="B12" s="150" t="s">
        <v>66</v>
      </c>
      <c r="C12" s="151"/>
      <c r="D12" s="186">
        <v>213</v>
      </c>
      <c r="E12" s="187">
        <v>256</v>
      </c>
      <c r="F12" s="154">
        <f aca="true" t="shared" si="0" ref="F12:F19">SUM(D12:E12)</f>
        <v>469</v>
      </c>
      <c r="G12" s="155">
        <f aca="true" t="shared" si="1" ref="G12:G19">PRODUCT(F12,0.5)</f>
        <v>234.5</v>
      </c>
      <c r="H12" s="156">
        <f aca="true" t="shared" si="2" ref="H12:H19">SUM(F12,C12*2)</f>
        <v>469</v>
      </c>
      <c r="I12" s="157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158">
        <v>2</v>
      </c>
      <c r="B13" s="159" t="s">
        <v>47</v>
      </c>
      <c r="C13" s="160"/>
      <c r="D13" s="161">
        <v>258</v>
      </c>
      <c r="E13" s="162">
        <v>199</v>
      </c>
      <c r="F13" s="163">
        <f t="shared" si="0"/>
        <v>457</v>
      </c>
      <c r="G13" s="164">
        <f t="shared" si="1"/>
        <v>228.5</v>
      </c>
      <c r="H13" s="165">
        <f t="shared" si="2"/>
        <v>457</v>
      </c>
      <c r="I13" s="16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158">
        <v>3</v>
      </c>
      <c r="B14" s="159" t="s">
        <v>48</v>
      </c>
      <c r="C14" s="160">
        <v>8</v>
      </c>
      <c r="D14" s="161">
        <v>198</v>
      </c>
      <c r="E14" s="162">
        <v>229</v>
      </c>
      <c r="F14" s="163">
        <f t="shared" si="0"/>
        <v>427</v>
      </c>
      <c r="G14" s="164">
        <f t="shared" si="1"/>
        <v>213.5</v>
      </c>
      <c r="H14" s="165">
        <f t="shared" si="2"/>
        <v>443</v>
      </c>
      <c r="I14" s="16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158">
        <v>4</v>
      </c>
      <c r="B15" s="170" t="s">
        <v>52</v>
      </c>
      <c r="C15" s="171">
        <v>8</v>
      </c>
      <c r="D15" s="161">
        <v>229</v>
      </c>
      <c r="E15" s="162">
        <v>183</v>
      </c>
      <c r="F15" s="163">
        <f t="shared" si="0"/>
        <v>412</v>
      </c>
      <c r="G15" s="164">
        <f t="shared" si="1"/>
        <v>206</v>
      </c>
      <c r="H15" s="165">
        <f t="shared" si="2"/>
        <v>428</v>
      </c>
      <c r="I15" s="16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158"/>
      <c r="B16" s="159" t="s">
        <v>64</v>
      </c>
      <c r="C16" s="160"/>
      <c r="D16" s="161">
        <v>194</v>
      </c>
      <c r="E16" s="162">
        <v>231</v>
      </c>
      <c r="F16" s="163">
        <f t="shared" si="0"/>
        <v>425</v>
      </c>
      <c r="G16" s="164">
        <f t="shared" si="1"/>
        <v>212.5</v>
      </c>
      <c r="H16" s="165">
        <f t="shared" si="2"/>
        <v>425</v>
      </c>
      <c r="I16" s="167">
        <v>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158"/>
      <c r="B17" s="159" t="s">
        <v>71</v>
      </c>
      <c r="C17" s="160"/>
      <c r="D17" s="168">
        <v>217</v>
      </c>
      <c r="E17" s="169">
        <v>179</v>
      </c>
      <c r="F17" s="163">
        <f t="shared" si="0"/>
        <v>396</v>
      </c>
      <c r="G17" s="164">
        <f t="shared" si="1"/>
        <v>198</v>
      </c>
      <c r="H17" s="165">
        <f t="shared" si="2"/>
        <v>396</v>
      </c>
      <c r="I17" s="167">
        <v>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9.5" customHeight="1">
      <c r="A18" s="158"/>
      <c r="B18" s="159" t="s">
        <v>44</v>
      </c>
      <c r="C18" s="160"/>
      <c r="D18" s="161">
        <v>204</v>
      </c>
      <c r="E18" s="162">
        <v>156</v>
      </c>
      <c r="F18" s="163">
        <f t="shared" si="0"/>
        <v>360</v>
      </c>
      <c r="G18" s="164">
        <f t="shared" si="1"/>
        <v>180</v>
      </c>
      <c r="H18" s="165">
        <f t="shared" si="2"/>
        <v>360</v>
      </c>
      <c r="I18" s="172">
        <v>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9.5" customHeight="1" thickBot="1">
      <c r="A19" s="173"/>
      <c r="B19" s="174" t="s">
        <v>65</v>
      </c>
      <c r="C19" s="175"/>
      <c r="D19" s="184">
        <v>151</v>
      </c>
      <c r="E19" s="185">
        <v>138</v>
      </c>
      <c r="F19" s="178">
        <f t="shared" si="0"/>
        <v>289</v>
      </c>
      <c r="G19" s="179">
        <f t="shared" si="1"/>
        <v>144.5</v>
      </c>
      <c r="H19" s="180">
        <f t="shared" si="2"/>
        <v>289</v>
      </c>
      <c r="I19" s="181">
        <v>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</sheetData>
  <sheetProtection/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28"/>
      <c r="B1" s="28"/>
      <c r="C1" s="28"/>
      <c r="D1" s="28" t="s">
        <v>14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7.75">
      <c r="A2" s="35"/>
      <c r="B2" s="35"/>
      <c r="C2" s="35"/>
      <c r="D2" s="35" t="s">
        <v>26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5.75">
      <c r="A4" s="19"/>
      <c r="B4" s="19"/>
      <c r="C4" s="19"/>
      <c r="D4" s="19" t="s">
        <v>27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5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5.75">
      <c r="A6" s="19"/>
      <c r="B6" s="19"/>
      <c r="C6" s="19"/>
      <c r="D6" s="19" t="s">
        <v>9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.75">
      <c r="A7" s="19"/>
      <c r="B7" s="19"/>
      <c r="C7" s="19"/>
      <c r="D7" s="19" t="s">
        <v>13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AA8" s="16"/>
    </row>
    <row r="9" spans="1:27" ht="15.75">
      <c r="A9" s="19"/>
      <c r="B9" s="19"/>
      <c r="C9" s="19"/>
      <c r="D9" s="19" t="s">
        <v>25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19" ht="13.5" thickBo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26" ht="37.5" customHeight="1" thickBot="1">
      <c r="A11" s="64" t="s">
        <v>18</v>
      </c>
      <c r="B11" s="64" t="s">
        <v>19</v>
      </c>
      <c r="C11" s="65" t="s">
        <v>20</v>
      </c>
      <c r="D11" s="66" t="s">
        <v>3</v>
      </c>
      <c r="E11" s="67" t="s">
        <v>4</v>
      </c>
      <c r="F11" s="65" t="s">
        <v>21</v>
      </c>
      <c r="G11" s="68" t="s">
        <v>1</v>
      </c>
      <c r="H11" s="71" t="s">
        <v>22</v>
      </c>
      <c r="I11" s="70" t="s">
        <v>15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customHeight="1">
      <c r="A12" s="158"/>
      <c r="B12" s="170" t="s">
        <v>48</v>
      </c>
      <c r="C12" s="171">
        <v>8</v>
      </c>
      <c r="D12" s="161">
        <v>208</v>
      </c>
      <c r="E12" s="162">
        <v>194</v>
      </c>
      <c r="F12" s="163">
        <f>SUM(D12:E12)</f>
        <v>402</v>
      </c>
      <c r="G12" s="164">
        <f>PRODUCT(F12,0.5)</f>
        <v>201</v>
      </c>
      <c r="H12" s="188">
        <f>SUM(F12,C12*2)</f>
        <v>418</v>
      </c>
      <c r="I12" s="167">
        <v>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158"/>
      <c r="B13" s="159" t="s">
        <v>66</v>
      </c>
      <c r="C13" s="160"/>
      <c r="D13" s="161">
        <v>214</v>
      </c>
      <c r="E13" s="162">
        <v>186</v>
      </c>
      <c r="F13" s="163">
        <f>SUM(D13:E13)</f>
        <v>400</v>
      </c>
      <c r="G13" s="164">
        <f>PRODUCT(F13,0.5)</f>
        <v>200</v>
      </c>
      <c r="H13" s="165">
        <f>SUM(F13,C13*2)</f>
        <v>400</v>
      </c>
      <c r="I13" s="167">
        <v>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158"/>
      <c r="B14" s="159" t="s">
        <v>47</v>
      </c>
      <c r="C14" s="160"/>
      <c r="D14" s="168">
        <v>175</v>
      </c>
      <c r="E14" s="169">
        <v>221</v>
      </c>
      <c r="F14" s="163">
        <f>SUM(D14:E14)</f>
        <v>396</v>
      </c>
      <c r="G14" s="164">
        <f>PRODUCT(F14,0.5)</f>
        <v>198</v>
      </c>
      <c r="H14" s="165">
        <f>SUM(F14,C14*2)</f>
        <v>396</v>
      </c>
      <c r="I14" s="172">
        <v>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 thickBot="1">
      <c r="A15" s="173"/>
      <c r="B15" s="174" t="s">
        <v>52</v>
      </c>
      <c r="C15" s="175">
        <v>8</v>
      </c>
      <c r="D15" s="176">
        <v>188</v>
      </c>
      <c r="E15" s="177">
        <v>156</v>
      </c>
      <c r="F15" s="178">
        <f>SUM(D15:E15)</f>
        <v>344</v>
      </c>
      <c r="G15" s="179">
        <f>PRODUCT(F15,0.5)</f>
        <v>172</v>
      </c>
      <c r="H15" s="180">
        <f>SUM(F15,C15*2)</f>
        <v>360</v>
      </c>
      <c r="I15" s="181">
        <v>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</sheetData>
  <sheetProtection/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5"/>
  <sheetViews>
    <sheetView tabSelected="1" zoomScalePageLayoutView="0" workbookViewId="0" topLeftCell="A7">
      <selection activeCell="L18" sqref="L18"/>
    </sheetView>
  </sheetViews>
  <sheetFormatPr defaultColWidth="9.00390625" defaultRowHeight="12.75"/>
  <cols>
    <col min="4" max="4" width="5.125" style="0" customWidth="1"/>
    <col min="5" max="5" width="56.375" style="0" customWidth="1"/>
    <col min="6" max="9" width="7.625" style="0" customWidth="1"/>
    <col min="10" max="10" width="7.00390625" style="0" customWidth="1"/>
    <col min="11" max="11" width="6.125" style="0" customWidth="1"/>
    <col min="12" max="12" width="23.875" style="0" customWidth="1"/>
    <col min="13" max="15" width="7.00390625" style="0" customWidth="1"/>
  </cols>
  <sheetData>
    <row r="1" spans="2:15" ht="20.25">
      <c r="B1" s="193" t="s">
        <v>14</v>
      </c>
      <c r="C1" s="190"/>
      <c r="D1" s="190"/>
      <c r="E1" s="190"/>
      <c r="F1" s="190"/>
      <c r="G1" s="190"/>
      <c r="H1" s="190"/>
      <c r="I1" s="190"/>
      <c r="J1" s="190"/>
      <c r="K1" s="190"/>
      <c r="O1" s="1"/>
    </row>
    <row r="2" spans="2:15" ht="27.75">
      <c r="B2" s="194" t="s">
        <v>26</v>
      </c>
      <c r="C2" s="190"/>
      <c r="D2" s="190"/>
      <c r="E2" s="190"/>
      <c r="F2" s="190"/>
      <c r="G2" s="190"/>
      <c r="H2" s="190"/>
      <c r="I2" s="190"/>
      <c r="J2" s="190"/>
      <c r="K2" s="190"/>
      <c r="O2" s="1"/>
    </row>
    <row r="3" spans="2:15" ht="7.5" customHeight="1">
      <c r="B3" s="1"/>
      <c r="I3" s="1"/>
      <c r="J3" s="1"/>
      <c r="O3" s="1"/>
    </row>
    <row r="4" spans="2:15" ht="15.75">
      <c r="B4" s="195" t="s">
        <v>27</v>
      </c>
      <c r="C4" s="190"/>
      <c r="D4" s="190"/>
      <c r="E4" s="190"/>
      <c r="F4" s="190"/>
      <c r="G4" s="190"/>
      <c r="H4" s="190"/>
      <c r="I4" s="190"/>
      <c r="J4" s="190"/>
      <c r="K4" s="190"/>
      <c r="O4" s="1"/>
    </row>
    <row r="5" spans="2:15" ht="7.5" customHeight="1">
      <c r="B5" s="1"/>
      <c r="C5" s="1"/>
      <c r="D5" s="1"/>
      <c r="E5" s="1"/>
      <c r="F5" s="1"/>
      <c r="G5" s="1"/>
      <c r="H5" s="1"/>
      <c r="I5" s="1"/>
      <c r="J5" s="19"/>
      <c r="K5" s="1"/>
      <c r="O5" s="1"/>
    </row>
    <row r="6" spans="2:15" ht="16.5">
      <c r="B6" s="196" t="s">
        <v>9</v>
      </c>
      <c r="C6" s="190"/>
      <c r="D6" s="190"/>
      <c r="E6" s="190"/>
      <c r="F6" s="190"/>
      <c r="G6" s="190"/>
      <c r="H6" s="190"/>
      <c r="I6" s="190"/>
      <c r="J6" s="190"/>
      <c r="K6" s="190"/>
      <c r="O6" s="1"/>
    </row>
    <row r="7" spans="2:12" ht="15" customHeight="1">
      <c r="B7" s="195" t="s">
        <v>13</v>
      </c>
      <c r="C7" s="190"/>
      <c r="D7" s="190"/>
      <c r="E7" s="190"/>
      <c r="F7" s="190"/>
      <c r="G7" s="190"/>
      <c r="H7" s="190"/>
      <c r="I7" s="190"/>
      <c r="J7" s="190"/>
      <c r="K7" s="190"/>
      <c r="L7" s="72"/>
    </row>
    <row r="9" spans="2:17" ht="20.25">
      <c r="B9" s="193" t="s">
        <v>33</v>
      </c>
      <c r="C9" s="190"/>
      <c r="D9" s="190"/>
      <c r="E9" s="190"/>
      <c r="F9" s="190"/>
      <c r="G9" s="190"/>
      <c r="H9" s="190"/>
      <c r="I9" s="190"/>
      <c r="J9" s="190"/>
      <c r="K9" s="190"/>
      <c r="L9" s="1"/>
      <c r="M9" s="1"/>
      <c r="N9" s="1"/>
      <c r="O9" s="1"/>
      <c r="P9" s="1"/>
      <c r="Q9" s="1"/>
    </row>
    <row r="10" spans="2:17" ht="8.25" customHeight="1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4:17" ht="21" customHeight="1" thickBot="1">
      <c r="D11" s="73" t="s">
        <v>2</v>
      </c>
      <c r="E11" s="73" t="s">
        <v>34</v>
      </c>
      <c r="F11" s="73" t="s">
        <v>35</v>
      </c>
      <c r="G11" s="200" t="s">
        <v>36</v>
      </c>
      <c r="H11" s="201"/>
      <c r="I11" s="73" t="s">
        <v>15</v>
      </c>
      <c r="J11" s="1"/>
      <c r="K11" s="74"/>
      <c r="L11" s="1"/>
      <c r="M11" s="1"/>
      <c r="N11" s="1"/>
      <c r="O11" s="1"/>
      <c r="P11" s="1"/>
      <c r="Q11" s="1"/>
    </row>
    <row r="12" spans="4:17" ht="24.75" customHeight="1" thickBot="1">
      <c r="D12" s="75">
        <v>4</v>
      </c>
      <c r="E12" s="75" t="s">
        <v>63</v>
      </c>
      <c r="F12" s="75">
        <v>4</v>
      </c>
      <c r="G12" s="202">
        <v>230</v>
      </c>
      <c r="H12" s="203"/>
      <c r="I12" s="75"/>
      <c r="J12" s="1"/>
      <c r="K12" s="74"/>
      <c r="L12" s="1"/>
      <c r="M12" s="1"/>
      <c r="N12" s="1"/>
      <c r="O12" s="1"/>
      <c r="P12" s="1"/>
      <c r="Q12" s="1"/>
    </row>
    <row r="13" spans="2:17" ht="24.75" customHeight="1" thickBot="1">
      <c r="B13" s="75" t="s">
        <v>37</v>
      </c>
      <c r="D13" s="75">
        <v>5</v>
      </c>
      <c r="E13" s="75" t="s">
        <v>61</v>
      </c>
      <c r="F13" s="75">
        <v>4</v>
      </c>
      <c r="G13" s="202">
        <v>180</v>
      </c>
      <c r="H13" s="203"/>
      <c r="I13" s="75">
        <v>5</v>
      </c>
      <c r="J13" s="1"/>
      <c r="K13" s="74"/>
      <c r="L13" s="1"/>
      <c r="M13" s="1"/>
      <c r="N13" s="1"/>
      <c r="O13" s="1"/>
      <c r="P13" s="1"/>
      <c r="Q13" s="1"/>
    </row>
    <row r="14" spans="4:17" ht="12.75" customHeight="1">
      <c r="D14" s="1"/>
      <c r="E14" s="74"/>
      <c r="F14" s="74"/>
      <c r="G14" s="74"/>
      <c r="J14" s="1"/>
      <c r="K14" s="74"/>
      <c r="L14" s="1"/>
      <c r="M14" s="1"/>
      <c r="N14" s="1"/>
      <c r="O14" s="1"/>
      <c r="P14" s="1"/>
      <c r="Q14" s="1"/>
    </row>
    <row r="15" spans="4:17" ht="19.5" customHeight="1" thickBot="1">
      <c r="D15" s="73" t="s">
        <v>2</v>
      </c>
      <c r="E15" s="73" t="s">
        <v>34</v>
      </c>
      <c r="F15" s="73" t="s">
        <v>35</v>
      </c>
      <c r="G15" s="200" t="s">
        <v>36</v>
      </c>
      <c r="H15" s="201"/>
      <c r="I15" s="73" t="s">
        <v>15</v>
      </c>
      <c r="J15" s="1"/>
      <c r="K15" s="1"/>
      <c r="L15" s="1"/>
      <c r="M15" s="1"/>
      <c r="N15" s="1"/>
      <c r="O15" s="1"/>
      <c r="P15" s="1"/>
      <c r="Q15" s="1"/>
    </row>
    <row r="16" spans="4:17" ht="24.75" customHeight="1" thickBot="1">
      <c r="D16" s="75">
        <v>3</v>
      </c>
      <c r="E16" s="75" t="s">
        <v>59</v>
      </c>
      <c r="F16" s="75">
        <v>4</v>
      </c>
      <c r="G16" s="202">
        <v>182</v>
      </c>
      <c r="H16" s="203"/>
      <c r="I16" s="75">
        <v>4</v>
      </c>
      <c r="J16" s="1"/>
      <c r="K16" s="1"/>
      <c r="L16" s="1"/>
      <c r="M16" s="1"/>
      <c r="N16" s="1"/>
      <c r="O16" s="1"/>
      <c r="P16" s="1"/>
      <c r="Q16" s="1"/>
    </row>
    <row r="17" spans="2:17" ht="24.75" customHeight="1" thickBot="1">
      <c r="B17" s="75" t="s">
        <v>38</v>
      </c>
      <c r="D17" s="75"/>
      <c r="E17" s="75" t="s">
        <v>63</v>
      </c>
      <c r="F17" s="75">
        <v>4</v>
      </c>
      <c r="G17" s="202">
        <v>213</v>
      </c>
      <c r="H17" s="203"/>
      <c r="I17" s="75"/>
      <c r="J17" s="1"/>
      <c r="O17" s="1"/>
      <c r="P17" s="1"/>
      <c r="Q17" s="1"/>
    </row>
    <row r="18" spans="4:17" ht="12.75" customHeight="1">
      <c r="D18" s="1"/>
      <c r="E18" s="1"/>
      <c r="F18" s="1"/>
      <c r="G18" s="1"/>
      <c r="H18" s="1"/>
      <c r="I18" s="1"/>
      <c r="J18" s="1"/>
      <c r="O18" s="1"/>
      <c r="P18" s="1"/>
      <c r="Q18" s="1"/>
    </row>
    <row r="19" spans="4:17" ht="16.5" customHeight="1" thickBot="1">
      <c r="D19" s="73" t="s">
        <v>2</v>
      </c>
      <c r="E19" s="73" t="s">
        <v>34</v>
      </c>
      <c r="F19" s="73" t="s">
        <v>35</v>
      </c>
      <c r="G19" s="200" t="s">
        <v>36</v>
      </c>
      <c r="H19" s="201"/>
      <c r="I19" s="73" t="s">
        <v>15</v>
      </c>
      <c r="J19" s="1"/>
      <c r="O19" s="1"/>
      <c r="P19" s="1"/>
      <c r="Q19" s="1"/>
    </row>
    <row r="20" spans="4:17" ht="24.75" customHeight="1" thickBot="1">
      <c r="D20" s="75">
        <v>2</v>
      </c>
      <c r="E20" s="75" t="s">
        <v>60</v>
      </c>
      <c r="F20" s="75"/>
      <c r="G20" s="202">
        <v>191</v>
      </c>
      <c r="H20" s="203"/>
      <c r="I20" s="75">
        <v>3</v>
      </c>
      <c r="J20" s="1"/>
      <c r="O20" s="1"/>
      <c r="P20" s="1"/>
      <c r="Q20" s="1"/>
    </row>
    <row r="21" spans="2:17" ht="24.75" customHeight="1" thickBot="1">
      <c r="B21" s="75" t="s">
        <v>39</v>
      </c>
      <c r="D21" s="75"/>
      <c r="E21" s="75" t="s">
        <v>63</v>
      </c>
      <c r="F21" s="75">
        <v>4</v>
      </c>
      <c r="G21" s="202">
        <v>204</v>
      </c>
      <c r="H21" s="203"/>
      <c r="I21" s="75"/>
      <c r="J21" s="1"/>
      <c r="K21" s="1"/>
      <c r="L21" s="1"/>
      <c r="M21" s="1"/>
      <c r="N21" s="1"/>
      <c r="O21" s="1"/>
      <c r="P21" s="1"/>
      <c r="Q21" s="1"/>
    </row>
    <row r="22" spans="10:17" ht="11.25" customHeight="1">
      <c r="J22" s="1"/>
      <c r="O22" s="1"/>
      <c r="P22" s="1"/>
      <c r="Q22" s="1"/>
    </row>
    <row r="23" spans="4:9" ht="17.25" customHeight="1" thickBot="1">
      <c r="D23" s="73" t="s">
        <v>2</v>
      </c>
      <c r="E23" s="73" t="s">
        <v>34</v>
      </c>
      <c r="F23" s="73" t="s">
        <v>35</v>
      </c>
      <c r="G23" s="200" t="s">
        <v>36</v>
      </c>
      <c r="H23" s="201"/>
      <c r="I23" s="73" t="s">
        <v>15</v>
      </c>
    </row>
    <row r="24" spans="4:9" ht="24.75" customHeight="1" thickBot="1">
      <c r="D24" s="75">
        <v>1</v>
      </c>
      <c r="E24" s="75" t="s">
        <v>73</v>
      </c>
      <c r="F24" s="75"/>
      <c r="G24" s="202">
        <v>206</v>
      </c>
      <c r="H24" s="203"/>
      <c r="I24" s="75">
        <v>2</v>
      </c>
    </row>
    <row r="25" spans="2:9" ht="24.75" customHeight="1" thickBot="1">
      <c r="B25" s="75" t="s">
        <v>40</v>
      </c>
      <c r="D25" s="75"/>
      <c r="E25" s="75" t="s">
        <v>63</v>
      </c>
      <c r="F25" s="75">
        <v>4</v>
      </c>
      <c r="G25" s="202">
        <v>258</v>
      </c>
      <c r="H25" s="203"/>
      <c r="I25" s="75">
        <v>1</v>
      </c>
    </row>
  </sheetData>
  <sheetProtection/>
  <mergeCells count="18">
    <mergeCell ref="B1:K1"/>
    <mergeCell ref="B2:K2"/>
    <mergeCell ref="B4:K4"/>
    <mergeCell ref="B6:K6"/>
    <mergeCell ref="B7:K7"/>
    <mergeCell ref="B9:K9"/>
    <mergeCell ref="G11:H11"/>
    <mergeCell ref="G12:H12"/>
    <mergeCell ref="G13:H13"/>
    <mergeCell ref="G15:H15"/>
    <mergeCell ref="G16:H16"/>
    <mergeCell ref="G17:H17"/>
    <mergeCell ref="G19:H19"/>
    <mergeCell ref="G20:H20"/>
    <mergeCell ref="G21:H21"/>
    <mergeCell ref="G23:H23"/>
    <mergeCell ref="G24:H24"/>
    <mergeCell ref="G25:H2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Дима</cp:lastModifiedBy>
  <cp:lastPrinted>2014-02-08T13:43:52Z</cp:lastPrinted>
  <dcterms:created xsi:type="dcterms:W3CDTF">2004-01-23T14:38:54Z</dcterms:created>
  <dcterms:modified xsi:type="dcterms:W3CDTF">2014-02-10T09:02:35Z</dcterms:modified>
  <cp:category/>
  <cp:version/>
  <cp:contentType/>
  <cp:contentStatus/>
</cp:coreProperties>
</file>