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5480" windowHeight="10440" firstSheet="3" activeTab="6"/>
  </bookViews>
  <sheets>
    <sheet name="квалификация" sheetId="1" r:id="rId1"/>
    <sheet name="квалификация пары" sheetId="2" r:id="rId2"/>
    <sheet name="Финал пары" sheetId="3" r:id="rId3"/>
    <sheet name="Финал - стыковые матчи 1" sheetId="4" r:id="rId4"/>
    <sheet name="Финал - стыковые матчи 2" sheetId="5" r:id="rId5"/>
    <sheet name="Финал - стыковые матчи 3" sheetId="6" r:id="rId6"/>
    <sheet name="Финал " sheetId="7" r:id="rId7"/>
  </sheets>
  <definedNames/>
  <calcPr fullCalcOnLoad="1"/>
</workbook>
</file>

<file path=xl/sharedStrings.xml><?xml version="1.0" encoding="utf-8"?>
<sst xmlns="http://schemas.openxmlformats.org/spreadsheetml/2006/main" count="235" uniqueCount="117">
  <si>
    <t>Всего</t>
  </si>
  <si>
    <t>Средний</t>
  </si>
  <si>
    <t>№</t>
  </si>
  <si>
    <t>игра 1</t>
  </si>
  <si>
    <t>игра 2</t>
  </si>
  <si>
    <t>игра 3</t>
  </si>
  <si>
    <t>игра 4</t>
  </si>
  <si>
    <t>игра 5</t>
  </si>
  <si>
    <t>игра 6</t>
  </si>
  <si>
    <t>Результат</t>
  </si>
  <si>
    <t xml:space="preserve">Боулинг-центр "Галактика Развлечений" </t>
  </si>
  <si>
    <t>Кол-во игр:</t>
  </si>
  <si>
    <t>Итого</t>
  </si>
  <si>
    <t>Ганд</t>
  </si>
  <si>
    <t>г. Челябинск</t>
  </si>
  <si>
    <t>Открытый Коммерческий Турнир</t>
  </si>
  <si>
    <t>Место</t>
  </si>
  <si>
    <t>Ганд.</t>
  </si>
  <si>
    <t>Игра</t>
  </si>
  <si>
    <t>1 этап</t>
  </si>
  <si>
    <t>2 этап</t>
  </si>
  <si>
    <t>ФИНАЛ ПАРНОГО ЗАЧЕТА - STEP LEDDER</t>
  </si>
  <si>
    <t>Ф. И. игрока</t>
  </si>
  <si>
    <t>Фамилии, имена игроков пары</t>
  </si>
  <si>
    <t>3 этап</t>
  </si>
  <si>
    <t>Гандикап</t>
  </si>
  <si>
    <t>Ф. И. игроков пары</t>
  </si>
  <si>
    <t>место в квал</t>
  </si>
  <si>
    <t>Фамилии, имена игроков</t>
  </si>
  <si>
    <t>1-2</t>
  </si>
  <si>
    <t>3-4</t>
  </si>
  <si>
    <t>пара дорожек</t>
  </si>
  <si>
    <t>5-6</t>
  </si>
  <si>
    <t>7-8</t>
  </si>
  <si>
    <t>Финал: стыковые матчи</t>
  </si>
  <si>
    <t>1 матч</t>
  </si>
  <si>
    <t>2 матч</t>
  </si>
  <si>
    <t>9-16</t>
  </si>
  <si>
    <t>5</t>
  </si>
  <si>
    <t>10-15</t>
  </si>
  <si>
    <t>6</t>
  </si>
  <si>
    <t>11-14</t>
  </si>
  <si>
    <t>7</t>
  </si>
  <si>
    <t>8</t>
  </si>
  <si>
    <t>12-13</t>
  </si>
  <si>
    <t>3 матч</t>
  </si>
  <si>
    <t>1</t>
  </si>
  <si>
    <t>2</t>
  </si>
  <si>
    <t>3</t>
  </si>
  <si>
    <t>7-11-14</t>
  </si>
  <si>
    <t>4</t>
  </si>
  <si>
    <t>Финал: игры за 1-4 места</t>
  </si>
  <si>
    <t>Ф. И. О.</t>
  </si>
  <si>
    <t>№ по квал</t>
  </si>
  <si>
    <t xml:space="preserve">Квалификация                     группа  7 (пары) </t>
  </si>
  <si>
    <t>"Галактическая ОСЕНЬ - 2011"</t>
  </si>
  <si>
    <t>03-05 ноября 2011 года</t>
  </si>
  <si>
    <t>05.11.2011г.</t>
  </si>
  <si>
    <t>03-05 ноября 2011года</t>
  </si>
  <si>
    <t>Паршуков Алексей</t>
  </si>
  <si>
    <t>Нестерова Татьяна</t>
  </si>
  <si>
    <t>Попова Екатерина</t>
  </si>
  <si>
    <t>Попов Олег</t>
  </si>
  <si>
    <t>Слободин Тимофей</t>
  </si>
  <si>
    <t>Николаев Дмитрий</t>
  </si>
  <si>
    <t>Кириенко Андрей</t>
  </si>
  <si>
    <t>Кротов Юрий</t>
  </si>
  <si>
    <t>Городничий Игорь</t>
  </si>
  <si>
    <t>Дышлов Дмитрий</t>
  </si>
  <si>
    <t>Дереглазов Влад</t>
  </si>
  <si>
    <t>Горбунов Виталий</t>
  </si>
  <si>
    <t>Кузнецов Владимир</t>
  </si>
  <si>
    <t>Ярославцев Алексей</t>
  </si>
  <si>
    <t>Серов Владимир</t>
  </si>
  <si>
    <t>Шаров Антон</t>
  </si>
  <si>
    <t>Тинякова Елена</t>
  </si>
  <si>
    <t>Былинкин Виталий</t>
  </si>
  <si>
    <t>Обрывков Евгений</t>
  </si>
  <si>
    <t>Минеев Евгений</t>
  </si>
  <si>
    <t>Дмитриев Михаил</t>
  </si>
  <si>
    <t>Горбачева Юлия</t>
  </si>
  <si>
    <t>Егель Алена</t>
  </si>
  <si>
    <t>Агеев Владимир</t>
  </si>
  <si>
    <t>Ящук Екатерина</t>
  </si>
  <si>
    <t>Юдин Евгений</t>
  </si>
  <si>
    <t>Кобельков Максим</t>
  </si>
  <si>
    <t>Судат Максим</t>
  </si>
  <si>
    <t>Орлов Даниил</t>
  </si>
  <si>
    <t>Зеленкова Евгения</t>
  </si>
  <si>
    <t>Шахов Алексей</t>
  </si>
  <si>
    <t>Зеленков Антон</t>
  </si>
  <si>
    <t>Дукшанин Андрей</t>
  </si>
  <si>
    <t>Шалагинов Андрей</t>
  </si>
  <si>
    <t>Емельянов Андрей</t>
  </si>
  <si>
    <t>Сафиуллин Игорь</t>
  </si>
  <si>
    <t>Соколов Олег</t>
  </si>
  <si>
    <t>Смирнова Евгения</t>
  </si>
  <si>
    <t>Логинов Константин</t>
  </si>
  <si>
    <t>Баловнев Андрей</t>
  </si>
  <si>
    <t>Курбатов Евгений</t>
  </si>
  <si>
    <t>03-05.11.2011г.</t>
  </si>
  <si>
    <t>Квалификация                     группа  1,2,3,4,5,6</t>
  </si>
  <si>
    <t>Суворов Дмитрий</t>
  </si>
  <si>
    <t>Дереглазов Влад-Тинякова Елена</t>
  </si>
  <si>
    <t>Попова Екатерина-Орлов Даниил</t>
  </si>
  <si>
    <t>Городничий Игорь-Ярославцев Алексей</t>
  </si>
  <si>
    <t>Паршуков Алексей-Горбунов Виталий</t>
  </si>
  <si>
    <t>Зеленков Антон-Зеленкова Евгения</t>
  </si>
  <si>
    <t>Логинов Константин-Шахов Алексей</t>
  </si>
  <si>
    <t>Попов Олег-Дышлов Дмитрий</t>
  </si>
  <si>
    <t>Горбачева Юлия-Егель Алена</t>
  </si>
  <si>
    <t>Минеев Евгений-Емельянов Андрей</t>
  </si>
  <si>
    <t>Шаров Антон-Смирнова Евгения</t>
  </si>
  <si>
    <t>Соколов Олег-Кобельков Максим</t>
  </si>
  <si>
    <t>Кириенко Андрей-Судат Максим</t>
  </si>
  <si>
    <t>12</t>
  </si>
  <si>
    <t>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</si>
</sst>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22"/>
      <name val="Arial Cyr"/>
      <family val="0"/>
    </font>
    <font>
      <b/>
      <sz val="16"/>
      <name val="Arial Cyr"/>
      <family val="0"/>
    </font>
    <font>
      <b/>
      <sz val="13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i/>
      <sz val="9"/>
      <name val="Arial Cyr"/>
      <family val="0"/>
    </font>
    <font>
      <b/>
      <i/>
      <sz val="7"/>
      <name val="Arial Cyr"/>
      <family val="2"/>
    </font>
    <font>
      <b/>
      <i/>
      <sz val="8"/>
      <name val="Arial Cyr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Alignment="1">
      <alignment/>
    </xf>
    <xf numFmtId="16" fontId="4" fillId="0" borderId="0" xfId="0" applyNumberFormat="1" applyFont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20" xfId="0" applyFont="1" applyBorder="1" applyAlignment="1">
      <alignment horizontal="center"/>
    </xf>
    <xf numFmtId="1" fontId="11" fillId="0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28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1" fontId="4" fillId="33" borderId="20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1" fontId="15" fillId="0" borderId="32" xfId="0" applyNumberFormat="1" applyFont="1" applyFill="1" applyBorder="1" applyAlignment="1">
      <alignment horizontal="center" vertical="center"/>
    </xf>
    <xf numFmtId="1" fontId="16" fillId="0" borderId="30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1" fontId="15" fillId="0" borderId="35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1" fontId="15" fillId="0" borderId="39" xfId="0" applyNumberFormat="1" applyFont="1" applyFill="1" applyBorder="1" applyAlignment="1">
      <alignment horizontal="center" vertical="center"/>
    </xf>
    <xf numFmtId="1" fontId="16" fillId="0" borderId="40" xfId="0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2" fontId="15" fillId="0" borderId="30" xfId="0" applyNumberFormat="1" applyFont="1" applyFill="1" applyBorder="1" applyAlignment="1">
      <alignment horizontal="center" vertical="center"/>
    </xf>
    <xf numFmtId="2" fontId="15" fillId="0" borderId="40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" fontId="11" fillId="0" borderId="24" xfId="0" applyNumberFormat="1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6" xfId="0" applyBorder="1" applyAlignment="1">
      <alignment/>
    </xf>
    <xf numFmtId="1" fontId="11" fillId="0" borderId="14" xfId="0" applyNumberFormat="1" applyFont="1" applyFill="1" applyBorder="1" applyAlignment="1">
      <alignment/>
    </xf>
    <xf numFmtId="1" fontId="11" fillId="0" borderId="47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left"/>
    </xf>
    <xf numFmtId="0" fontId="0" fillId="0" borderId="30" xfId="0" applyBorder="1" applyAlignment="1">
      <alignment/>
    </xf>
    <xf numFmtId="0" fontId="4" fillId="0" borderId="52" xfId="0" applyFont="1" applyBorder="1" applyAlignment="1">
      <alignment horizontal="center"/>
    </xf>
    <xf numFmtId="1" fontId="11" fillId="0" borderId="43" xfId="0" applyNumberFormat="1" applyFont="1" applyFill="1" applyBorder="1" applyAlignment="1">
      <alignment/>
    </xf>
    <xf numFmtId="0" fontId="4" fillId="0" borderId="4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0" fontId="0" fillId="0" borderId="53" xfId="0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" fontId="0" fillId="0" borderId="53" xfId="0" applyNumberForma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5" borderId="48" xfId="0" applyFill="1" applyBorder="1" applyAlignment="1">
      <alignment/>
    </xf>
    <xf numFmtId="0" fontId="0" fillId="35" borderId="57" xfId="0" applyFont="1" applyFill="1" applyBorder="1" applyAlignment="1">
      <alignment horizontal="center"/>
    </xf>
    <xf numFmtId="0" fontId="0" fillId="35" borderId="42" xfId="0" applyFont="1" applyFill="1" applyBorder="1" applyAlignment="1">
      <alignment horizontal="center"/>
    </xf>
    <xf numFmtId="0" fontId="0" fillId="35" borderId="58" xfId="0" applyFont="1" applyFill="1" applyBorder="1" applyAlignment="1">
      <alignment horizontal="center"/>
    </xf>
    <xf numFmtId="0" fontId="0" fillId="35" borderId="59" xfId="0" applyFont="1" applyFill="1" applyBorder="1" applyAlignment="1">
      <alignment horizontal="center"/>
    </xf>
    <xf numFmtId="0" fontId="0" fillId="35" borderId="60" xfId="0" applyFont="1" applyFill="1" applyBorder="1" applyAlignment="1">
      <alignment horizontal="center"/>
    </xf>
    <xf numFmtId="0" fontId="0" fillId="35" borderId="61" xfId="0" applyFont="1" applyFill="1" applyBorder="1" applyAlignment="1">
      <alignment horizontal="center"/>
    </xf>
    <xf numFmtId="0" fontId="0" fillId="35" borderId="48" xfId="0" applyFont="1" applyFill="1" applyBorder="1" applyAlignment="1">
      <alignment horizontal="center"/>
    </xf>
    <xf numFmtId="2" fontId="0" fillId="35" borderId="62" xfId="0" applyNumberFormat="1" applyFont="1" applyFill="1" applyBorder="1" applyAlignment="1">
      <alignment horizontal="center"/>
    </xf>
    <xf numFmtId="0" fontId="0" fillId="35" borderId="34" xfId="0" applyFill="1" applyBorder="1" applyAlignment="1">
      <alignment/>
    </xf>
    <xf numFmtId="0" fontId="0" fillId="35" borderId="35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2" fontId="0" fillId="35" borderId="36" xfId="0" applyNumberFormat="1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56" xfId="0" applyBorder="1" applyAlignment="1">
      <alignment horizontal="center"/>
    </xf>
    <xf numFmtId="0" fontId="11" fillId="0" borderId="47" xfId="0" applyFont="1" applyFill="1" applyBorder="1" applyAlignment="1">
      <alignment/>
    </xf>
    <xf numFmtId="0" fontId="0" fillId="0" borderId="63" xfId="0" applyFont="1" applyBorder="1" applyAlignment="1">
      <alignment horizontal="center"/>
    </xf>
    <xf numFmtId="0" fontId="4" fillId="0" borderId="11" xfId="0" applyFont="1" applyBorder="1" applyAlignment="1">
      <alignment/>
    </xf>
    <xf numFmtId="1" fontId="11" fillId="0" borderId="62" xfId="0" applyNumberFormat="1" applyFont="1" applyFill="1" applyBorder="1" applyAlignment="1">
      <alignment/>
    </xf>
    <xf numFmtId="1" fontId="11" fillId="0" borderId="36" xfId="0" applyNumberFormat="1" applyFont="1" applyFill="1" applyBorder="1" applyAlignment="1">
      <alignment/>
    </xf>
    <xf numFmtId="1" fontId="11" fillId="0" borderId="41" xfId="0" applyNumberFormat="1" applyFont="1" applyFill="1" applyBorder="1" applyAlignment="1">
      <alignment/>
    </xf>
    <xf numFmtId="1" fontId="11" fillId="0" borderId="48" xfId="0" applyNumberFormat="1" applyFont="1" applyFill="1" applyBorder="1" applyAlignment="1">
      <alignment/>
    </xf>
    <xf numFmtId="1" fontId="11" fillId="0" borderId="34" xfId="0" applyNumberFormat="1" applyFont="1" applyFill="1" applyBorder="1" applyAlignment="1">
      <alignment/>
    </xf>
    <xf numFmtId="1" fontId="11" fillId="0" borderId="37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57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Fill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1" fontId="0" fillId="0" borderId="68" xfId="0" applyNumberForma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1" fontId="11" fillId="0" borderId="64" xfId="0" applyNumberFormat="1" applyFont="1" applyFill="1" applyBorder="1" applyAlignment="1">
      <alignment/>
    </xf>
    <xf numFmtId="1" fontId="11" fillId="0" borderId="69" xfId="0" applyNumberFormat="1" applyFont="1" applyFill="1" applyBorder="1" applyAlignment="1">
      <alignment/>
    </xf>
    <xf numFmtId="0" fontId="0" fillId="0" borderId="70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2" fontId="0" fillId="0" borderId="48" xfId="0" applyNumberFormat="1" applyFont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1" fontId="5" fillId="0" borderId="20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left" vertical="center"/>
    </xf>
    <xf numFmtId="1" fontId="9" fillId="0" borderId="11" xfId="0" applyNumberFormat="1" applyFont="1" applyBorder="1" applyAlignment="1">
      <alignment horizontal="center" vertical="center"/>
    </xf>
    <xf numFmtId="1" fontId="5" fillId="33" borderId="2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2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49" fontId="5" fillId="0" borderId="72" xfId="0" applyNumberFormat="1" applyFont="1" applyBorder="1" applyAlignment="1">
      <alignment horizontal="center" vertical="center"/>
    </xf>
    <xf numFmtId="49" fontId="5" fillId="0" borderId="73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9" fillId="0" borderId="2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4">
      <selection activeCell="Q43" sqref="Q43"/>
    </sheetView>
  </sheetViews>
  <sheetFormatPr defaultColWidth="9.00390625" defaultRowHeight="12.75"/>
  <cols>
    <col min="1" max="1" width="2.875" style="1" customWidth="1"/>
    <col min="2" max="2" width="19.375" style="1" customWidth="1"/>
    <col min="3" max="3" width="6.375" style="1" customWidth="1"/>
    <col min="4" max="5" width="6.25390625" style="1" customWidth="1"/>
    <col min="6" max="6" width="6.125" style="1" customWidth="1"/>
    <col min="7" max="7" width="6.00390625" style="1" customWidth="1"/>
    <col min="8" max="8" width="6.125" style="1" customWidth="1"/>
    <col min="9" max="9" width="6.75390625" style="1" customWidth="1"/>
    <col min="10" max="10" width="8.625" style="1" customWidth="1"/>
    <col min="11" max="11" width="5.125" style="1" customWidth="1"/>
    <col min="12" max="12" width="8.00390625" style="1" customWidth="1"/>
    <col min="13" max="13" width="4.75390625" style="1" customWidth="1"/>
    <col min="14" max="14" width="5.00390625" style="0" customWidth="1"/>
  </cols>
  <sheetData>
    <row r="1" spans="9:10" ht="7.5" customHeight="1">
      <c r="I1"/>
      <c r="J1"/>
    </row>
    <row r="2" spans="1:14" ht="20.25">
      <c r="A2" s="203" t="s">
        <v>15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27.75">
      <c r="A3" s="204" t="s">
        <v>55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3:10" ht="3" customHeight="1">
      <c r="C4"/>
      <c r="D4"/>
      <c r="E4"/>
      <c r="F4"/>
      <c r="G4"/>
      <c r="H4"/>
      <c r="I4"/>
      <c r="J4"/>
    </row>
    <row r="5" spans="1:14" ht="15.75">
      <c r="A5" s="205" t="s">
        <v>56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</row>
    <row r="6" spans="3:10" ht="6" customHeight="1">
      <c r="C6"/>
      <c r="D6"/>
      <c r="E6"/>
      <c r="F6"/>
      <c r="G6"/>
      <c r="H6"/>
      <c r="I6"/>
      <c r="J6"/>
    </row>
    <row r="7" spans="1:14" ht="16.5">
      <c r="A7" s="206" t="s">
        <v>10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</row>
    <row r="8" spans="1:14" ht="18">
      <c r="A8" s="199" t="s">
        <v>14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</row>
    <row r="9" spans="9:12" ht="4.5" customHeight="1">
      <c r="I9"/>
      <c r="J9"/>
      <c r="K9"/>
      <c r="L9"/>
    </row>
    <row r="10" spans="1:14" ht="18">
      <c r="A10" s="201" t="s">
        <v>101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</row>
    <row r="11" spans="9:12" ht="4.5" customHeight="1">
      <c r="I11"/>
      <c r="J11"/>
      <c r="K11"/>
      <c r="L11"/>
    </row>
    <row r="12" spans="4:10" ht="15">
      <c r="D12" s="5" t="s">
        <v>11</v>
      </c>
      <c r="F12" s="4">
        <v>6</v>
      </c>
      <c r="I12" s="24" t="s">
        <v>100</v>
      </c>
      <c r="J12" s="4"/>
    </row>
    <row r="13" ht="8.25" customHeight="1" thickBot="1"/>
    <row r="14" spans="1:14" ht="15" customHeight="1" thickBot="1">
      <c r="A14" s="43" t="s">
        <v>2</v>
      </c>
      <c r="B14" s="102" t="s">
        <v>22</v>
      </c>
      <c r="C14" s="18" t="s">
        <v>3</v>
      </c>
      <c r="D14" s="19" t="s">
        <v>4</v>
      </c>
      <c r="E14" s="19" t="s">
        <v>5</v>
      </c>
      <c r="F14" s="19" t="s">
        <v>6</v>
      </c>
      <c r="G14" s="19" t="s">
        <v>7</v>
      </c>
      <c r="H14" s="22" t="s">
        <v>8</v>
      </c>
      <c r="I14" s="102" t="s">
        <v>0</v>
      </c>
      <c r="J14" s="127" t="s">
        <v>1</v>
      </c>
      <c r="K14" s="82" t="s">
        <v>13</v>
      </c>
      <c r="L14" s="93" t="s">
        <v>12</v>
      </c>
      <c r="M14" s="3"/>
      <c r="N14" s="163"/>
    </row>
    <row r="15" spans="1:14" ht="15" customHeight="1">
      <c r="A15" s="98">
        <v>1</v>
      </c>
      <c r="B15" s="136" t="s">
        <v>90</v>
      </c>
      <c r="C15" s="137">
        <v>192</v>
      </c>
      <c r="D15" s="138">
        <v>266</v>
      </c>
      <c r="E15" s="139">
        <v>269</v>
      </c>
      <c r="F15" s="140">
        <v>255</v>
      </c>
      <c r="G15" s="141">
        <v>268</v>
      </c>
      <c r="H15" s="142">
        <v>201</v>
      </c>
      <c r="I15" s="143">
        <f aca="true" t="shared" si="0" ref="I15:I56">SUM(C15:H15)</f>
        <v>1451</v>
      </c>
      <c r="J15" s="144">
        <f aca="true" t="shared" si="1" ref="J15:J56">(I15)/$F$12</f>
        <v>241.83333333333334</v>
      </c>
      <c r="K15" s="122"/>
      <c r="L15" s="94">
        <f aca="true" t="shared" si="2" ref="L15:L56">SUM(I15,K15*$F$12)</f>
        <v>1451</v>
      </c>
      <c r="M15" s="167"/>
      <c r="N15" s="164">
        <f aca="true" t="shared" si="3" ref="N15:N33">SUM(L15,-$L$15)</f>
        <v>0</v>
      </c>
    </row>
    <row r="16" spans="1:14" ht="15" customHeight="1">
      <c r="A16" s="99">
        <v>2</v>
      </c>
      <c r="B16" s="145" t="s">
        <v>72</v>
      </c>
      <c r="C16" s="146">
        <v>205</v>
      </c>
      <c r="D16" s="147">
        <v>216</v>
      </c>
      <c r="E16" s="148">
        <v>246</v>
      </c>
      <c r="F16" s="149">
        <v>242</v>
      </c>
      <c r="G16" s="149">
        <v>257</v>
      </c>
      <c r="H16" s="148">
        <v>210</v>
      </c>
      <c r="I16" s="150">
        <f t="shared" si="0"/>
        <v>1376</v>
      </c>
      <c r="J16" s="151">
        <f t="shared" si="1"/>
        <v>229.33333333333334</v>
      </c>
      <c r="K16" s="87"/>
      <c r="L16" s="95">
        <f t="shared" si="2"/>
        <v>1376</v>
      </c>
      <c r="M16" s="168">
        <f>SUM(L16,-L15)</f>
        <v>-75</v>
      </c>
      <c r="N16" s="165">
        <f t="shared" si="3"/>
        <v>-75</v>
      </c>
    </row>
    <row r="17" spans="1:14" ht="15" customHeight="1">
      <c r="A17" s="99">
        <v>3</v>
      </c>
      <c r="B17" s="103" t="s">
        <v>85</v>
      </c>
      <c r="C17" s="120">
        <v>213</v>
      </c>
      <c r="D17" s="11">
        <v>226</v>
      </c>
      <c r="E17" s="16">
        <v>246</v>
      </c>
      <c r="F17" s="11">
        <v>216</v>
      </c>
      <c r="G17" s="11">
        <v>222</v>
      </c>
      <c r="H17" s="12">
        <v>245</v>
      </c>
      <c r="I17" s="125">
        <f t="shared" si="0"/>
        <v>1368</v>
      </c>
      <c r="J17" s="123">
        <f t="shared" si="1"/>
        <v>228</v>
      </c>
      <c r="K17" s="87"/>
      <c r="L17" s="95">
        <f t="shared" si="2"/>
        <v>1368</v>
      </c>
      <c r="M17" s="168">
        <f>SUM(L17,-L16)</f>
        <v>-8</v>
      </c>
      <c r="N17" s="165">
        <f t="shared" si="3"/>
        <v>-83</v>
      </c>
    </row>
    <row r="18" spans="1:14" ht="15" customHeight="1">
      <c r="A18" s="99">
        <v>4</v>
      </c>
      <c r="B18" s="145" t="s">
        <v>59</v>
      </c>
      <c r="C18" s="146">
        <v>234</v>
      </c>
      <c r="D18" s="149">
        <v>202</v>
      </c>
      <c r="E18" s="148">
        <v>267</v>
      </c>
      <c r="F18" s="149">
        <v>211</v>
      </c>
      <c r="G18" s="149">
        <v>219</v>
      </c>
      <c r="H18" s="148">
        <v>213</v>
      </c>
      <c r="I18" s="150">
        <f t="shared" si="0"/>
        <v>1346</v>
      </c>
      <c r="J18" s="151">
        <f t="shared" si="1"/>
        <v>224.33333333333334</v>
      </c>
      <c r="K18" s="88"/>
      <c r="L18" s="95">
        <f t="shared" si="2"/>
        <v>1346</v>
      </c>
      <c r="M18" s="168">
        <f>SUM(L18,-L17)</f>
        <v>-22</v>
      </c>
      <c r="N18" s="165">
        <f t="shared" si="3"/>
        <v>-105</v>
      </c>
    </row>
    <row r="19" spans="1:14" ht="15" customHeight="1">
      <c r="A19" s="99">
        <v>5</v>
      </c>
      <c r="B19" s="145" t="s">
        <v>78</v>
      </c>
      <c r="C19" s="146">
        <v>237</v>
      </c>
      <c r="D19" s="149">
        <v>230</v>
      </c>
      <c r="E19" s="148">
        <v>169</v>
      </c>
      <c r="F19" s="149">
        <v>224</v>
      </c>
      <c r="G19" s="149">
        <v>255</v>
      </c>
      <c r="H19" s="148">
        <v>218</v>
      </c>
      <c r="I19" s="150">
        <f t="shared" si="0"/>
        <v>1333</v>
      </c>
      <c r="J19" s="151">
        <f t="shared" si="1"/>
        <v>222.16666666666666</v>
      </c>
      <c r="K19" s="87"/>
      <c r="L19" s="95">
        <f t="shared" si="2"/>
        <v>1333</v>
      </c>
      <c r="M19" s="168">
        <f>SUM(L19,-L18)</f>
        <v>-13</v>
      </c>
      <c r="N19" s="165">
        <f t="shared" si="3"/>
        <v>-118</v>
      </c>
    </row>
    <row r="20" spans="1:14" ht="15" customHeight="1">
      <c r="A20" s="99">
        <v>6</v>
      </c>
      <c r="B20" s="104" t="s">
        <v>96</v>
      </c>
      <c r="C20" s="86">
        <v>217</v>
      </c>
      <c r="D20" s="2">
        <v>207</v>
      </c>
      <c r="E20" s="8">
        <v>205</v>
      </c>
      <c r="F20" s="2">
        <v>224</v>
      </c>
      <c r="G20" s="156">
        <v>234</v>
      </c>
      <c r="H20" s="8">
        <v>197</v>
      </c>
      <c r="I20" s="126">
        <f t="shared" si="0"/>
        <v>1284</v>
      </c>
      <c r="J20" s="124">
        <f t="shared" si="1"/>
        <v>214</v>
      </c>
      <c r="K20" s="40">
        <v>8</v>
      </c>
      <c r="L20" s="95">
        <f t="shared" si="2"/>
        <v>1332</v>
      </c>
      <c r="M20" s="168">
        <f>SUM(L20,-L19)</f>
        <v>-1</v>
      </c>
      <c r="N20" s="165">
        <f t="shared" si="3"/>
        <v>-119</v>
      </c>
    </row>
    <row r="21" spans="1:14" ht="15" customHeight="1">
      <c r="A21" s="99">
        <v>7</v>
      </c>
      <c r="B21" s="145" t="s">
        <v>67</v>
      </c>
      <c r="C21" s="152">
        <v>222</v>
      </c>
      <c r="D21" s="149">
        <v>228</v>
      </c>
      <c r="E21" s="153">
        <v>217</v>
      </c>
      <c r="F21" s="149">
        <v>215</v>
      </c>
      <c r="G21" s="149">
        <v>234</v>
      </c>
      <c r="H21" s="148">
        <v>215</v>
      </c>
      <c r="I21" s="150">
        <f t="shared" si="0"/>
        <v>1331</v>
      </c>
      <c r="J21" s="151">
        <f t="shared" si="1"/>
        <v>221.83333333333334</v>
      </c>
      <c r="K21" s="87"/>
      <c r="L21" s="95">
        <f t="shared" si="2"/>
        <v>1331</v>
      </c>
      <c r="M21" s="168">
        <f aca="true" t="shared" si="4" ref="M21:M56">SUM(L21,-L20)</f>
        <v>-1</v>
      </c>
      <c r="N21" s="165">
        <f t="shared" si="3"/>
        <v>-120</v>
      </c>
    </row>
    <row r="22" spans="1:14" ht="15" customHeight="1">
      <c r="A22" s="99">
        <v>8</v>
      </c>
      <c r="B22" s="103" t="s">
        <v>66</v>
      </c>
      <c r="C22" s="85">
        <v>237</v>
      </c>
      <c r="D22" s="13">
        <v>215</v>
      </c>
      <c r="E22" s="14">
        <v>209</v>
      </c>
      <c r="F22" s="13">
        <v>178</v>
      </c>
      <c r="G22" s="11">
        <v>256</v>
      </c>
      <c r="H22" s="12">
        <v>235</v>
      </c>
      <c r="I22" s="125">
        <f t="shared" si="0"/>
        <v>1330</v>
      </c>
      <c r="J22" s="123">
        <f t="shared" si="1"/>
        <v>221.66666666666666</v>
      </c>
      <c r="K22" s="87"/>
      <c r="L22" s="95">
        <f t="shared" si="2"/>
        <v>1330</v>
      </c>
      <c r="M22" s="168">
        <f t="shared" si="4"/>
        <v>-1</v>
      </c>
      <c r="N22" s="165">
        <f t="shared" si="3"/>
        <v>-121</v>
      </c>
    </row>
    <row r="23" spans="1:14" ht="15" customHeight="1">
      <c r="A23" s="99">
        <v>9</v>
      </c>
      <c r="B23" s="103" t="s">
        <v>95</v>
      </c>
      <c r="C23" s="86">
        <v>246</v>
      </c>
      <c r="D23" s="2">
        <v>200</v>
      </c>
      <c r="E23" s="8">
        <v>244</v>
      </c>
      <c r="F23" s="2">
        <v>201</v>
      </c>
      <c r="G23" s="2">
        <v>247</v>
      </c>
      <c r="H23" s="8">
        <v>190</v>
      </c>
      <c r="I23" s="126">
        <f t="shared" si="0"/>
        <v>1328</v>
      </c>
      <c r="J23" s="124">
        <f t="shared" si="1"/>
        <v>221.33333333333334</v>
      </c>
      <c r="K23" s="88"/>
      <c r="L23" s="96">
        <f t="shared" si="2"/>
        <v>1328</v>
      </c>
      <c r="M23" s="168">
        <f t="shared" si="4"/>
        <v>-2</v>
      </c>
      <c r="N23" s="165">
        <f t="shared" si="3"/>
        <v>-123</v>
      </c>
    </row>
    <row r="24" spans="1:14" ht="15" customHeight="1">
      <c r="A24" s="99">
        <v>10</v>
      </c>
      <c r="B24" s="145" t="s">
        <v>65</v>
      </c>
      <c r="C24" s="146">
        <v>213</v>
      </c>
      <c r="D24" s="149">
        <v>224</v>
      </c>
      <c r="E24" s="149">
        <v>222</v>
      </c>
      <c r="F24" s="149">
        <v>231</v>
      </c>
      <c r="G24" s="149">
        <v>232</v>
      </c>
      <c r="H24" s="148">
        <v>205</v>
      </c>
      <c r="I24" s="150">
        <f t="shared" si="0"/>
        <v>1327</v>
      </c>
      <c r="J24" s="151">
        <f t="shared" si="1"/>
        <v>221.16666666666666</v>
      </c>
      <c r="K24" s="87"/>
      <c r="L24" s="96">
        <f t="shared" si="2"/>
        <v>1327</v>
      </c>
      <c r="M24" s="168">
        <f t="shared" si="4"/>
        <v>-1</v>
      </c>
      <c r="N24" s="165">
        <f t="shared" si="3"/>
        <v>-124</v>
      </c>
    </row>
    <row r="25" spans="1:14" ht="15" customHeight="1">
      <c r="A25" s="99">
        <v>11</v>
      </c>
      <c r="B25" s="103" t="s">
        <v>69</v>
      </c>
      <c r="C25" s="84">
        <v>204</v>
      </c>
      <c r="D25" s="17">
        <v>223</v>
      </c>
      <c r="E25" s="121">
        <v>278</v>
      </c>
      <c r="F25" s="11">
        <v>203</v>
      </c>
      <c r="G25" s="11">
        <v>209</v>
      </c>
      <c r="H25" s="112">
        <v>202</v>
      </c>
      <c r="I25" s="16">
        <f t="shared" si="0"/>
        <v>1319</v>
      </c>
      <c r="J25" s="114">
        <f t="shared" si="1"/>
        <v>219.83333333333334</v>
      </c>
      <c r="K25" s="88"/>
      <c r="L25" s="96">
        <f t="shared" si="2"/>
        <v>1319</v>
      </c>
      <c r="M25" s="168">
        <f t="shared" si="4"/>
        <v>-8</v>
      </c>
      <c r="N25" s="165">
        <f t="shared" si="3"/>
        <v>-132</v>
      </c>
    </row>
    <row r="26" spans="1:14" ht="15" customHeight="1">
      <c r="A26" s="99">
        <v>12</v>
      </c>
      <c r="B26" s="103" t="s">
        <v>74</v>
      </c>
      <c r="C26" s="84">
        <v>209</v>
      </c>
      <c r="D26" s="11">
        <v>212</v>
      </c>
      <c r="E26" s="12">
        <v>201</v>
      </c>
      <c r="F26" s="11">
        <v>223</v>
      </c>
      <c r="G26" s="11">
        <v>247</v>
      </c>
      <c r="H26" s="112">
        <v>214</v>
      </c>
      <c r="I26" s="16">
        <f t="shared" si="0"/>
        <v>1306</v>
      </c>
      <c r="J26" s="114">
        <f t="shared" si="1"/>
        <v>217.66666666666666</v>
      </c>
      <c r="K26" s="88"/>
      <c r="L26" s="96">
        <f t="shared" si="2"/>
        <v>1306</v>
      </c>
      <c r="M26" s="168">
        <f t="shared" si="4"/>
        <v>-13</v>
      </c>
      <c r="N26" s="165">
        <f t="shared" si="3"/>
        <v>-145</v>
      </c>
    </row>
    <row r="27" spans="1:14" ht="15" customHeight="1" thickBot="1">
      <c r="A27" s="172">
        <v>13</v>
      </c>
      <c r="B27" s="159" t="s">
        <v>77</v>
      </c>
      <c r="C27" s="173">
        <v>181</v>
      </c>
      <c r="D27" s="76">
        <v>235</v>
      </c>
      <c r="E27" s="160">
        <v>215</v>
      </c>
      <c r="F27" s="76">
        <v>223</v>
      </c>
      <c r="G27" s="76">
        <v>230</v>
      </c>
      <c r="H27" s="174">
        <v>211</v>
      </c>
      <c r="I27" s="175">
        <f t="shared" si="0"/>
        <v>1295</v>
      </c>
      <c r="J27" s="176">
        <f t="shared" si="1"/>
        <v>215.83333333333334</v>
      </c>
      <c r="K27" s="177"/>
      <c r="L27" s="178">
        <f t="shared" si="2"/>
        <v>1295</v>
      </c>
      <c r="M27" s="179">
        <f t="shared" si="4"/>
        <v>-11</v>
      </c>
      <c r="N27" s="180">
        <f t="shared" si="3"/>
        <v>-156</v>
      </c>
    </row>
    <row r="28" spans="1:14" ht="15" customHeight="1">
      <c r="A28" s="98">
        <v>14</v>
      </c>
      <c r="B28" s="170" t="s">
        <v>70</v>
      </c>
      <c r="C28" s="171">
        <v>207</v>
      </c>
      <c r="D28" s="74">
        <v>218</v>
      </c>
      <c r="E28" s="74">
        <v>237</v>
      </c>
      <c r="F28" s="74">
        <v>214</v>
      </c>
      <c r="G28" s="74">
        <v>205</v>
      </c>
      <c r="H28" s="181">
        <v>214</v>
      </c>
      <c r="I28" s="182">
        <f t="shared" si="0"/>
        <v>1295</v>
      </c>
      <c r="J28" s="183">
        <f t="shared" si="1"/>
        <v>215.83333333333334</v>
      </c>
      <c r="K28" s="122"/>
      <c r="L28" s="94">
        <f t="shared" si="2"/>
        <v>1295</v>
      </c>
      <c r="M28" s="167">
        <f t="shared" si="4"/>
        <v>0</v>
      </c>
      <c r="N28" s="164">
        <f t="shared" si="3"/>
        <v>-156</v>
      </c>
    </row>
    <row r="29" spans="1:14" ht="15" customHeight="1">
      <c r="A29" s="155">
        <v>15</v>
      </c>
      <c r="B29" s="103" t="s">
        <v>93</v>
      </c>
      <c r="C29" s="40">
        <v>227</v>
      </c>
      <c r="D29" s="2">
        <v>205</v>
      </c>
      <c r="E29" s="40">
        <v>192</v>
      </c>
      <c r="F29" s="2">
        <v>236</v>
      </c>
      <c r="G29" s="2">
        <v>222</v>
      </c>
      <c r="H29" s="8">
        <v>213</v>
      </c>
      <c r="I29" s="126">
        <f t="shared" si="0"/>
        <v>1295</v>
      </c>
      <c r="J29" s="115">
        <f t="shared" si="1"/>
        <v>215.83333333333334</v>
      </c>
      <c r="K29" s="88"/>
      <c r="L29" s="96">
        <f t="shared" si="2"/>
        <v>1295</v>
      </c>
      <c r="M29" s="168">
        <f t="shared" si="4"/>
        <v>0</v>
      </c>
      <c r="N29" s="165">
        <f t="shared" si="3"/>
        <v>-156</v>
      </c>
    </row>
    <row r="30" spans="1:14" ht="15" customHeight="1">
      <c r="A30" s="99">
        <v>16</v>
      </c>
      <c r="B30" s="103" t="s">
        <v>68</v>
      </c>
      <c r="C30" s="109">
        <v>189</v>
      </c>
      <c r="D30" s="21">
        <v>224</v>
      </c>
      <c r="E30" s="14">
        <v>236</v>
      </c>
      <c r="F30" s="13">
        <v>201</v>
      </c>
      <c r="G30" s="11">
        <v>184</v>
      </c>
      <c r="H30" s="12">
        <v>209</v>
      </c>
      <c r="I30" s="125">
        <f t="shared" si="0"/>
        <v>1243</v>
      </c>
      <c r="J30" s="114">
        <f t="shared" si="1"/>
        <v>207.16666666666666</v>
      </c>
      <c r="K30" s="87"/>
      <c r="L30" s="96">
        <f t="shared" si="2"/>
        <v>1243</v>
      </c>
      <c r="M30" s="168">
        <f t="shared" si="4"/>
        <v>-52</v>
      </c>
      <c r="N30" s="165">
        <f t="shared" si="3"/>
        <v>-208</v>
      </c>
    </row>
    <row r="31" spans="1:14" ht="15" customHeight="1">
      <c r="A31" s="155">
        <v>17</v>
      </c>
      <c r="B31" s="103" t="s">
        <v>79</v>
      </c>
      <c r="C31" s="83">
        <v>195</v>
      </c>
      <c r="D31" s="2">
        <v>190</v>
      </c>
      <c r="E31" s="8">
        <v>201</v>
      </c>
      <c r="F31" s="2">
        <v>224</v>
      </c>
      <c r="G31" s="2">
        <v>202</v>
      </c>
      <c r="H31" s="8">
        <v>189</v>
      </c>
      <c r="I31" s="126">
        <f t="shared" si="0"/>
        <v>1201</v>
      </c>
      <c r="J31" s="115">
        <f t="shared" si="1"/>
        <v>200.16666666666666</v>
      </c>
      <c r="K31" s="88"/>
      <c r="L31" s="96">
        <f t="shared" si="2"/>
        <v>1201</v>
      </c>
      <c r="M31" s="168">
        <f t="shared" si="4"/>
        <v>-42</v>
      </c>
      <c r="N31" s="165">
        <f t="shared" si="3"/>
        <v>-250</v>
      </c>
    </row>
    <row r="32" spans="1:14" ht="15" customHeight="1">
      <c r="A32" s="99">
        <v>18</v>
      </c>
      <c r="B32" s="103" t="s">
        <v>63</v>
      </c>
      <c r="C32" s="109">
        <v>187</v>
      </c>
      <c r="D32" s="13">
        <v>213</v>
      </c>
      <c r="E32" s="13">
        <v>205</v>
      </c>
      <c r="F32" s="21">
        <v>196</v>
      </c>
      <c r="G32" s="17">
        <v>210</v>
      </c>
      <c r="H32" s="32">
        <v>190</v>
      </c>
      <c r="I32" s="125">
        <f t="shared" si="0"/>
        <v>1201</v>
      </c>
      <c r="J32" s="114">
        <f t="shared" si="1"/>
        <v>200.16666666666666</v>
      </c>
      <c r="K32" s="87"/>
      <c r="L32" s="96">
        <f t="shared" si="2"/>
        <v>1201</v>
      </c>
      <c r="M32" s="168">
        <f t="shared" si="4"/>
        <v>0</v>
      </c>
      <c r="N32" s="165">
        <f t="shared" si="3"/>
        <v>-250</v>
      </c>
    </row>
    <row r="33" spans="1:14" ht="15" customHeight="1">
      <c r="A33" s="155">
        <v>19</v>
      </c>
      <c r="B33" s="103" t="s">
        <v>97</v>
      </c>
      <c r="C33" s="83">
        <v>165</v>
      </c>
      <c r="D33" s="2">
        <v>234</v>
      </c>
      <c r="E33" s="2">
        <v>197</v>
      </c>
      <c r="F33" s="2">
        <v>197</v>
      </c>
      <c r="G33" s="2">
        <v>191</v>
      </c>
      <c r="H33" s="8">
        <v>204</v>
      </c>
      <c r="I33" s="126">
        <f t="shared" si="0"/>
        <v>1188</v>
      </c>
      <c r="J33" s="115">
        <f t="shared" si="1"/>
        <v>198</v>
      </c>
      <c r="K33" s="88"/>
      <c r="L33" s="96">
        <f t="shared" si="2"/>
        <v>1188</v>
      </c>
      <c r="M33" s="168">
        <f t="shared" si="4"/>
        <v>-13</v>
      </c>
      <c r="N33" s="165">
        <f t="shared" si="3"/>
        <v>-263</v>
      </c>
    </row>
    <row r="34" spans="1:14" ht="15" customHeight="1">
      <c r="A34" s="99">
        <v>20</v>
      </c>
      <c r="B34" s="104" t="s">
        <v>86</v>
      </c>
      <c r="C34" s="83">
        <v>184</v>
      </c>
      <c r="D34" s="2">
        <v>204</v>
      </c>
      <c r="E34" s="2">
        <v>207</v>
      </c>
      <c r="F34" s="2">
        <v>199</v>
      </c>
      <c r="G34" s="6">
        <v>201</v>
      </c>
      <c r="H34" s="133">
        <v>188</v>
      </c>
      <c r="I34" s="126">
        <f t="shared" si="0"/>
        <v>1183</v>
      </c>
      <c r="J34" s="115">
        <f t="shared" si="1"/>
        <v>197.16666666666666</v>
      </c>
      <c r="K34" s="40"/>
      <c r="L34" s="96">
        <f t="shared" si="2"/>
        <v>1183</v>
      </c>
      <c r="M34" s="168">
        <f t="shared" si="4"/>
        <v>-5</v>
      </c>
      <c r="N34" s="165">
        <f>SUM(L34,-$L$15)</f>
        <v>-268</v>
      </c>
    </row>
    <row r="35" spans="1:14" ht="15" customHeight="1">
      <c r="A35" s="155">
        <v>21</v>
      </c>
      <c r="B35" s="103" t="s">
        <v>81</v>
      </c>
      <c r="C35" s="15">
        <v>170</v>
      </c>
      <c r="D35" s="11">
        <v>170</v>
      </c>
      <c r="E35" s="11">
        <v>202</v>
      </c>
      <c r="F35" s="11">
        <v>209</v>
      </c>
      <c r="G35" s="11">
        <v>207</v>
      </c>
      <c r="H35" s="12">
        <v>173</v>
      </c>
      <c r="I35" s="125">
        <f t="shared" si="0"/>
        <v>1131</v>
      </c>
      <c r="J35" s="114">
        <f t="shared" si="1"/>
        <v>188.5</v>
      </c>
      <c r="K35" s="88">
        <v>8</v>
      </c>
      <c r="L35" s="96">
        <f t="shared" si="2"/>
        <v>1179</v>
      </c>
      <c r="M35" s="168">
        <f t="shared" si="4"/>
        <v>-4</v>
      </c>
      <c r="N35" s="165">
        <f>SUM(L35,-$L$15)</f>
        <v>-272</v>
      </c>
    </row>
    <row r="36" spans="1:14" ht="15" customHeight="1">
      <c r="A36" s="99">
        <v>22</v>
      </c>
      <c r="B36" s="103" t="s">
        <v>64</v>
      </c>
      <c r="C36" s="83">
        <v>170</v>
      </c>
      <c r="D36" s="76">
        <v>195</v>
      </c>
      <c r="E36" s="8">
        <v>177</v>
      </c>
      <c r="F36" s="2">
        <v>225</v>
      </c>
      <c r="G36" s="2">
        <v>210</v>
      </c>
      <c r="H36" s="8">
        <v>189</v>
      </c>
      <c r="I36" s="126">
        <f t="shared" si="0"/>
        <v>1166</v>
      </c>
      <c r="J36" s="115">
        <f t="shared" si="1"/>
        <v>194.33333333333334</v>
      </c>
      <c r="K36" s="88"/>
      <c r="L36" s="96">
        <f t="shared" si="2"/>
        <v>1166</v>
      </c>
      <c r="M36" s="168">
        <f t="shared" si="4"/>
        <v>-13</v>
      </c>
      <c r="N36" s="165">
        <f aca="true" t="shared" si="5" ref="N36:N56">SUM(L36,-$L$15)</f>
        <v>-285</v>
      </c>
    </row>
    <row r="37" spans="1:14" ht="15" customHeight="1">
      <c r="A37" s="155">
        <v>23</v>
      </c>
      <c r="B37" s="104" t="s">
        <v>80</v>
      </c>
      <c r="C37" s="40">
        <v>166</v>
      </c>
      <c r="D37" s="2">
        <v>202</v>
      </c>
      <c r="E37" s="40">
        <v>200</v>
      </c>
      <c r="F37" s="2">
        <v>165</v>
      </c>
      <c r="G37" s="6">
        <v>234</v>
      </c>
      <c r="H37" s="129">
        <v>150</v>
      </c>
      <c r="I37" s="126">
        <f t="shared" si="0"/>
        <v>1117</v>
      </c>
      <c r="J37" s="115">
        <f t="shared" si="1"/>
        <v>186.16666666666666</v>
      </c>
      <c r="K37" s="40">
        <v>8</v>
      </c>
      <c r="L37" s="96">
        <f t="shared" si="2"/>
        <v>1165</v>
      </c>
      <c r="M37" s="168">
        <f t="shared" si="4"/>
        <v>-1</v>
      </c>
      <c r="N37" s="165">
        <f t="shared" si="5"/>
        <v>-286</v>
      </c>
    </row>
    <row r="38" spans="1:14" ht="15" customHeight="1">
      <c r="A38" s="99">
        <v>24</v>
      </c>
      <c r="B38" s="104" t="s">
        <v>89</v>
      </c>
      <c r="C38" s="83">
        <v>151</v>
      </c>
      <c r="D38" s="78">
        <v>194</v>
      </c>
      <c r="E38" s="8">
        <v>223</v>
      </c>
      <c r="F38" s="2">
        <v>212</v>
      </c>
      <c r="G38" s="6">
        <v>166</v>
      </c>
      <c r="H38" s="129">
        <v>217</v>
      </c>
      <c r="I38" s="126">
        <f t="shared" si="0"/>
        <v>1163</v>
      </c>
      <c r="J38" s="115">
        <f t="shared" si="1"/>
        <v>193.83333333333334</v>
      </c>
      <c r="K38" s="40"/>
      <c r="L38" s="96">
        <f t="shared" si="2"/>
        <v>1163</v>
      </c>
      <c r="M38" s="168">
        <f t="shared" si="4"/>
        <v>-2</v>
      </c>
      <c r="N38" s="165">
        <f t="shared" si="5"/>
        <v>-288</v>
      </c>
    </row>
    <row r="39" spans="1:14" ht="15" customHeight="1">
      <c r="A39" s="155">
        <v>25</v>
      </c>
      <c r="B39" s="103" t="s">
        <v>76</v>
      </c>
      <c r="C39" s="109">
        <v>165</v>
      </c>
      <c r="D39" s="13">
        <v>197</v>
      </c>
      <c r="E39" s="13">
        <v>234</v>
      </c>
      <c r="F39" s="21">
        <v>187</v>
      </c>
      <c r="G39" s="17">
        <v>181</v>
      </c>
      <c r="H39" s="32">
        <v>178</v>
      </c>
      <c r="I39" s="125">
        <f t="shared" si="0"/>
        <v>1142</v>
      </c>
      <c r="J39" s="114">
        <f t="shared" si="1"/>
        <v>190.33333333333334</v>
      </c>
      <c r="K39" s="87"/>
      <c r="L39" s="96">
        <f t="shared" si="2"/>
        <v>1142</v>
      </c>
      <c r="M39" s="168">
        <f t="shared" si="4"/>
        <v>-21</v>
      </c>
      <c r="N39" s="165">
        <f t="shared" si="5"/>
        <v>-309</v>
      </c>
    </row>
    <row r="40" spans="1:14" ht="15" customHeight="1">
      <c r="A40" s="99">
        <v>26</v>
      </c>
      <c r="B40" s="103" t="s">
        <v>92</v>
      </c>
      <c r="C40" s="15">
        <v>205</v>
      </c>
      <c r="D40" s="11">
        <v>201</v>
      </c>
      <c r="E40" s="11">
        <v>192</v>
      </c>
      <c r="F40" s="11">
        <v>166</v>
      </c>
      <c r="G40" s="11">
        <v>171</v>
      </c>
      <c r="H40" s="12">
        <v>203</v>
      </c>
      <c r="I40" s="125">
        <f t="shared" si="0"/>
        <v>1138</v>
      </c>
      <c r="J40" s="114">
        <f t="shared" si="1"/>
        <v>189.66666666666666</v>
      </c>
      <c r="K40" s="88"/>
      <c r="L40" s="96">
        <f t="shared" si="2"/>
        <v>1138</v>
      </c>
      <c r="M40" s="168">
        <f t="shared" si="4"/>
        <v>-4</v>
      </c>
      <c r="N40" s="165">
        <f t="shared" si="5"/>
        <v>-313</v>
      </c>
    </row>
    <row r="41" spans="1:14" ht="15" customHeight="1">
      <c r="A41" s="155">
        <v>27</v>
      </c>
      <c r="B41" s="103" t="s">
        <v>82</v>
      </c>
      <c r="C41" s="83">
        <v>200</v>
      </c>
      <c r="D41" s="2">
        <v>174</v>
      </c>
      <c r="E41" s="2">
        <v>181</v>
      </c>
      <c r="F41" s="2">
        <v>179</v>
      </c>
      <c r="G41" s="2">
        <v>189</v>
      </c>
      <c r="H41" s="160">
        <v>207</v>
      </c>
      <c r="I41" s="126">
        <f t="shared" si="0"/>
        <v>1130</v>
      </c>
      <c r="J41" s="115">
        <f t="shared" si="1"/>
        <v>188.33333333333334</v>
      </c>
      <c r="K41" s="88"/>
      <c r="L41" s="96">
        <f t="shared" si="2"/>
        <v>1130</v>
      </c>
      <c r="M41" s="168">
        <f t="shared" si="4"/>
        <v>-8</v>
      </c>
      <c r="N41" s="165">
        <f t="shared" si="5"/>
        <v>-321</v>
      </c>
    </row>
    <row r="42" spans="1:14" ht="15" customHeight="1">
      <c r="A42" s="99">
        <v>28</v>
      </c>
      <c r="B42" s="104" t="s">
        <v>62</v>
      </c>
      <c r="C42" s="83">
        <v>215</v>
      </c>
      <c r="D42" s="2">
        <v>194</v>
      </c>
      <c r="E42" s="2">
        <v>173</v>
      </c>
      <c r="F42" s="2">
        <v>205</v>
      </c>
      <c r="G42" s="6">
        <v>147</v>
      </c>
      <c r="H42" s="129">
        <v>177</v>
      </c>
      <c r="I42" s="126">
        <f t="shared" si="0"/>
        <v>1111</v>
      </c>
      <c r="J42" s="115">
        <f t="shared" si="1"/>
        <v>185.16666666666666</v>
      </c>
      <c r="K42" s="40"/>
      <c r="L42" s="96">
        <f t="shared" si="2"/>
        <v>1111</v>
      </c>
      <c r="M42" s="168">
        <f t="shared" si="4"/>
        <v>-19</v>
      </c>
      <c r="N42" s="165">
        <f t="shared" si="5"/>
        <v>-340</v>
      </c>
    </row>
    <row r="43" spans="1:14" ht="15" customHeight="1">
      <c r="A43" s="155">
        <v>29</v>
      </c>
      <c r="B43" s="103" t="s">
        <v>73</v>
      </c>
      <c r="C43" s="109">
        <v>179</v>
      </c>
      <c r="D43" s="13">
        <v>179</v>
      </c>
      <c r="E43" s="13">
        <v>167</v>
      </c>
      <c r="F43" s="13">
        <v>174</v>
      </c>
      <c r="G43" s="11">
        <v>172</v>
      </c>
      <c r="H43" s="12">
        <v>185</v>
      </c>
      <c r="I43" s="125">
        <f t="shared" si="0"/>
        <v>1056</v>
      </c>
      <c r="J43" s="114">
        <f t="shared" si="1"/>
        <v>176</v>
      </c>
      <c r="K43" s="87">
        <v>8</v>
      </c>
      <c r="L43" s="96">
        <f t="shared" si="2"/>
        <v>1104</v>
      </c>
      <c r="M43" s="168">
        <f t="shared" si="4"/>
        <v>-7</v>
      </c>
      <c r="N43" s="165">
        <f t="shared" si="5"/>
        <v>-347</v>
      </c>
    </row>
    <row r="44" spans="1:14" ht="15" customHeight="1">
      <c r="A44" s="99">
        <v>30</v>
      </c>
      <c r="B44" s="159" t="s">
        <v>88</v>
      </c>
      <c r="C44" s="158">
        <v>211</v>
      </c>
      <c r="D44" s="7">
        <v>198</v>
      </c>
      <c r="E44" s="7">
        <v>140</v>
      </c>
      <c r="F44" s="7">
        <v>161</v>
      </c>
      <c r="G44" s="7">
        <v>188</v>
      </c>
      <c r="H44" s="130">
        <v>154</v>
      </c>
      <c r="I44" s="125">
        <f t="shared" si="0"/>
        <v>1052</v>
      </c>
      <c r="J44" s="114">
        <f t="shared" si="1"/>
        <v>175.33333333333334</v>
      </c>
      <c r="K44" s="87">
        <v>8</v>
      </c>
      <c r="L44" s="96">
        <f t="shared" si="2"/>
        <v>1100</v>
      </c>
      <c r="M44" s="168">
        <f t="shared" si="4"/>
        <v>-4</v>
      </c>
      <c r="N44" s="165">
        <f t="shared" si="5"/>
        <v>-351</v>
      </c>
    </row>
    <row r="45" spans="1:14" ht="15" customHeight="1">
      <c r="A45" s="155">
        <v>31</v>
      </c>
      <c r="B45" s="159" t="s">
        <v>87</v>
      </c>
      <c r="C45" s="162">
        <v>198</v>
      </c>
      <c r="D45" s="20">
        <v>172</v>
      </c>
      <c r="E45" s="20">
        <v>148</v>
      </c>
      <c r="F45" s="20">
        <v>178</v>
      </c>
      <c r="G45" s="7">
        <v>166</v>
      </c>
      <c r="H45" s="130">
        <v>213</v>
      </c>
      <c r="I45" s="125">
        <f t="shared" si="0"/>
        <v>1075</v>
      </c>
      <c r="J45" s="114">
        <f t="shared" si="1"/>
        <v>179.16666666666666</v>
      </c>
      <c r="K45" s="87"/>
      <c r="L45" s="96">
        <f t="shared" si="2"/>
        <v>1075</v>
      </c>
      <c r="M45" s="168">
        <f t="shared" si="4"/>
        <v>-25</v>
      </c>
      <c r="N45" s="165">
        <f t="shared" si="5"/>
        <v>-376</v>
      </c>
    </row>
    <row r="46" spans="1:14" ht="15" customHeight="1">
      <c r="A46" s="99">
        <v>32</v>
      </c>
      <c r="B46" s="105" t="s">
        <v>102</v>
      </c>
      <c r="C46" s="157">
        <v>151</v>
      </c>
      <c r="D46" s="17">
        <v>153</v>
      </c>
      <c r="E46" s="79">
        <v>163</v>
      </c>
      <c r="F46" s="80">
        <v>190</v>
      </c>
      <c r="G46" s="33">
        <v>204</v>
      </c>
      <c r="H46" s="128">
        <v>204</v>
      </c>
      <c r="I46" s="131">
        <f t="shared" si="0"/>
        <v>1065</v>
      </c>
      <c r="J46" s="113">
        <f t="shared" si="1"/>
        <v>177.5</v>
      </c>
      <c r="K46" s="89"/>
      <c r="L46" s="96">
        <f t="shared" si="2"/>
        <v>1065</v>
      </c>
      <c r="M46" s="168">
        <f t="shared" si="4"/>
        <v>-10</v>
      </c>
      <c r="N46" s="165">
        <f t="shared" si="5"/>
        <v>-386</v>
      </c>
    </row>
    <row r="47" spans="1:14" ht="15" customHeight="1">
      <c r="A47" s="155">
        <v>33</v>
      </c>
      <c r="B47" s="103" t="s">
        <v>75</v>
      </c>
      <c r="C47" s="16">
        <v>154</v>
      </c>
      <c r="D47" s="11">
        <v>164</v>
      </c>
      <c r="E47" s="16">
        <v>152</v>
      </c>
      <c r="F47" s="11">
        <v>172</v>
      </c>
      <c r="G47" s="11">
        <v>193</v>
      </c>
      <c r="H47" s="12">
        <v>159</v>
      </c>
      <c r="I47" s="125">
        <f t="shared" si="0"/>
        <v>994</v>
      </c>
      <c r="J47" s="114">
        <f t="shared" si="1"/>
        <v>165.66666666666666</v>
      </c>
      <c r="K47" s="87">
        <v>8</v>
      </c>
      <c r="L47" s="96">
        <f t="shared" si="2"/>
        <v>1042</v>
      </c>
      <c r="M47" s="168">
        <f t="shared" si="4"/>
        <v>-23</v>
      </c>
      <c r="N47" s="165">
        <f t="shared" si="5"/>
        <v>-409</v>
      </c>
    </row>
    <row r="48" spans="1:14" ht="15" customHeight="1">
      <c r="A48" s="99">
        <v>34</v>
      </c>
      <c r="B48" s="103" t="s">
        <v>61</v>
      </c>
      <c r="C48" s="109">
        <v>176</v>
      </c>
      <c r="D48" s="21">
        <v>173</v>
      </c>
      <c r="E48" s="14">
        <v>178</v>
      </c>
      <c r="F48" s="13">
        <v>144</v>
      </c>
      <c r="G48" s="11">
        <v>169</v>
      </c>
      <c r="H48" s="12">
        <v>153</v>
      </c>
      <c r="I48" s="125">
        <f t="shared" si="0"/>
        <v>993</v>
      </c>
      <c r="J48" s="114">
        <f t="shared" si="1"/>
        <v>165.5</v>
      </c>
      <c r="K48" s="87">
        <v>8</v>
      </c>
      <c r="L48" s="96">
        <f t="shared" si="2"/>
        <v>1041</v>
      </c>
      <c r="M48" s="168">
        <f t="shared" si="4"/>
        <v>-1</v>
      </c>
      <c r="N48" s="165">
        <f t="shared" si="5"/>
        <v>-410</v>
      </c>
    </row>
    <row r="49" spans="1:14" ht="15" customHeight="1">
      <c r="A49" s="155">
        <v>35</v>
      </c>
      <c r="B49" s="103" t="s">
        <v>60</v>
      </c>
      <c r="C49" s="109">
        <v>153</v>
      </c>
      <c r="D49" s="13">
        <v>188</v>
      </c>
      <c r="E49" s="14">
        <v>125</v>
      </c>
      <c r="F49" s="13">
        <v>178</v>
      </c>
      <c r="G49" s="11">
        <v>159</v>
      </c>
      <c r="H49" s="12">
        <v>163</v>
      </c>
      <c r="I49" s="125">
        <f t="shared" si="0"/>
        <v>966</v>
      </c>
      <c r="J49" s="114">
        <f t="shared" si="1"/>
        <v>161</v>
      </c>
      <c r="K49" s="87">
        <v>8</v>
      </c>
      <c r="L49" s="96">
        <f t="shared" si="2"/>
        <v>1014</v>
      </c>
      <c r="M49" s="168">
        <f t="shared" si="4"/>
        <v>-27</v>
      </c>
      <c r="N49" s="165">
        <f t="shared" si="5"/>
        <v>-437</v>
      </c>
    </row>
    <row r="50" spans="1:14" ht="15" customHeight="1">
      <c r="A50" s="99">
        <v>36</v>
      </c>
      <c r="B50" s="103" t="s">
        <v>98</v>
      </c>
      <c r="C50" s="83">
        <v>142</v>
      </c>
      <c r="D50" s="2">
        <v>158</v>
      </c>
      <c r="E50" s="8">
        <v>176</v>
      </c>
      <c r="F50" s="2">
        <v>169</v>
      </c>
      <c r="G50" s="2">
        <v>198</v>
      </c>
      <c r="H50" s="8">
        <v>131</v>
      </c>
      <c r="I50" s="126">
        <f t="shared" si="0"/>
        <v>974</v>
      </c>
      <c r="J50" s="115">
        <f t="shared" si="1"/>
        <v>162.33333333333334</v>
      </c>
      <c r="K50" s="88"/>
      <c r="L50" s="96">
        <f t="shared" si="2"/>
        <v>974</v>
      </c>
      <c r="M50" s="168">
        <f t="shared" si="4"/>
        <v>-40</v>
      </c>
      <c r="N50" s="165">
        <f t="shared" si="5"/>
        <v>-477</v>
      </c>
    </row>
    <row r="51" spans="1:14" ht="15" customHeight="1">
      <c r="A51" s="155">
        <v>37</v>
      </c>
      <c r="B51" s="103" t="s">
        <v>94</v>
      </c>
      <c r="C51" s="83">
        <v>156</v>
      </c>
      <c r="D51" s="2">
        <v>172</v>
      </c>
      <c r="E51" s="8">
        <v>118</v>
      </c>
      <c r="F51" s="2">
        <v>183</v>
      </c>
      <c r="G51" s="2">
        <v>173</v>
      </c>
      <c r="H51" s="8">
        <v>161</v>
      </c>
      <c r="I51" s="126">
        <f t="shared" si="0"/>
        <v>963</v>
      </c>
      <c r="J51" s="115">
        <f t="shared" si="1"/>
        <v>160.5</v>
      </c>
      <c r="K51" s="88"/>
      <c r="L51" s="96">
        <f t="shared" si="2"/>
        <v>963</v>
      </c>
      <c r="M51" s="168">
        <f t="shared" si="4"/>
        <v>-11</v>
      </c>
      <c r="N51" s="165">
        <f t="shared" si="5"/>
        <v>-488</v>
      </c>
    </row>
    <row r="52" spans="1:14" ht="15" customHeight="1">
      <c r="A52" s="99">
        <v>38</v>
      </c>
      <c r="B52" s="104" t="s">
        <v>71</v>
      </c>
      <c r="C52" s="83">
        <v>175</v>
      </c>
      <c r="D52" s="2">
        <v>172</v>
      </c>
      <c r="E52" s="2">
        <v>162</v>
      </c>
      <c r="F52" s="78">
        <v>155</v>
      </c>
      <c r="G52" s="25">
        <v>161</v>
      </c>
      <c r="H52" s="135">
        <v>135</v>
      </c>
      <c r="I52" s="126">
        <f t="shared" si="0"/>
        <v>960</v>
      </c>
      <c r="J52" s="115">
        <f t="shared" si="1"/>
        <v>160</v>
      </c>
      <c r="K52" s="40"/>
      <c r="L52" s="96">
        <f t="shared" si="2"/>
        <v>960</v>
      </c>
      <c r="M52" s="168">
        <f t="shared" si="4"/>
        <v>-3</v>
      </c>
      <c r="N52" s="165">
        <f t="shared" si="5"/>
        <v>-491</v>
      </c>
    </row>
    <row r="53" spans="1:14" ht="15" customHeight="1">
      <c r="A53" s="155">
        <v>39</v>
      </c>
      <c r="B53" s="103" t="s">
        <v>99</v>
      </c>
      <c r="C53" s="83">
        <v>154</v>
      </c>
      <c r="D53" s="2">
        <v>125</v>
      </c>
      <c r="E53" s="2">
        <v>157</v>
      </c>
      <c r="F53" s="2">
        <v>144</v>
      </c>
      <c r="G53" s="2">
        <v>169</v>
      </c>
      <c r="H53" s="8">
        <v>192</v>
      </c>
      <c r="I53" s="126">
        <f t="shared" si="0"/>
        <v>941</v>
      </c>
      <c r="J53" s="115">
        <f t="shared" si="1"/>
        <v>156.83333333333334</v>
      </c>
      <c r="K53" s="88"/>
      <c r="L53" s="96">
        <f t="shared" si="2"/>
        <v>941</v>
      </c>
      <c r="M53" s="168">
        <f t="shared" si="4"/>
        <v>-19</v>
      </c>
      <c r="N53" s="165">
        <f t="shared" si="5"/>
        <v>-510</v>
      </c>
    </row>
    <row r="54" spans="1:14" ht="15" customHeight="1">
      <c r="A54" s="99">
        <v>40</v>
      </c>
      <c r="B54" s="103" t="s">
        <v>91</v>
      </c>
      <c r="C54" s="109">
        <v>164</v>
      </c>
      <c r="D54" s="13">
        <v>136</v>
      </c>
      <c r="E54" s="13">
        <v>177</v>
      </c>
      <c r="F54" s="13">
        <v>160</v>
      </c>
      <c r="G54" s="11">
        <v>144</v>
      </c>
      <c r="H54" s="130">
        <v>145</v>
      </c>
      <c r="I54" s="125">
        <f t="shared" si="0"/>
        <v>926</v>
      </c>
      <c r="J54" s="114">
        <f t="shared" si="1"/>
        <v>154.33333333333334</v>
      </c>
      <c r="K54" s="87"/>
      <c r="L54" s="96">
        <f t="shared" si="2"/>
        <v>926</v>
      </c>
      <c r="M54" s="168">
        <f t="shared" si="4"/>
        <v>-15</v>
      </c>
      <c r="N54" s="165">
        <f t="shared" si="5"/>
        <v>-525</v>
      </c>
    </row>
    <row r="55" spans="1:14" ht="15" customHeight="1">
      <c r="A55" s="155">
        <v>41</v>
      </c>
      <c r="B55" s="103" t="s">
        <v>84</v>
      </c>
      <c r="C55" s="109">
        <v>152</v>
      </c>
      <c r="D55" s="13">
        <v>167</v>
      </c>
      <c r="E55" s="13">
        <v>128</v>
      </c>
      <c r="F55" s="13">
        <v>161</v>
      </c>
      <c r="G55" s="12">
        <v>113</v>
      </c>
      <c r="H55" s="12">
        <v>182</v>
      </c>
      <c r="I55" s="125">
        <f t="shared" si="0"/>
        <v>903</v>
      </c>
      <c r="J55" s="114">
        <f t="shared" si="1"/>
        <v>150.5</v>
      </c>
      <c r="K55" s="87"/>
      <c r="L55" s="96">
        <f t="shared" si="2"/>
        <v>903</v>
      </c>
      <c r="M55" s="168">
        <f t="shared" si="4"/>
        <v>-23</v>
      </c>
      <c r="N55" s="165">
        <f t="shared" si="5"/>
        <v>-548</v>
      </c>
    </row>
    <row r="56" spans="1:14" ht="15" customHeight="1" thickBot="1">
      <c r="A56" s="154">
        <v>42</v>
      </c>
      <c r="B56" s="110" t="s">
        <v>83</v>
      </c>
      <c r="C56" s="75">
        <v>163</v>
      </c>
      <c r="D56" s="36">
        <v>124</v>
      </c>
      <c r="E56" s="36">
        <v>97</v>
      </c>
      <c r="F56" s="36">
        <v>165</v>
      </c>
      <c r="G56" s="36">
        <v>151</v>
      </c>
      <c r="H56" s="77">
        <v>143</v>
      </c>
      <c r="I56" s="134">
        <f t="shared" si="0"/>
        <v>843</v>
      </c>
      <c r="J56" s="116">
        <f t="shared" si="1"/>
        <v>140.5</v>
      </c>
      <c r="K56" s="132">
        <v>8</v>
      </c>
      <c r="L56" s="97">
        <f t="shared" si="2"/>
        <v>891</v>
      </c>
      <c r="M56" s="169">
        <f t="shared" si="4"/>
        <v>-12</v>
      </c>
      <c r="N56" s="166">
        <f t="shared" si="5"/>
        <v>-560</v>
      </c>
    </row>
    <row r="57" ht="6.75" customHeight="1"/>
    <row r="58" spans="2:6" ht="15" customHeight="1">
      <c r="B58" s="42"/>
      <c r="E58" s="207"/>
      <c r="F58" s="207"/>
    </row>
    <row r="59" ht="15" customHeight="1">
      <c r="B59" s="42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7">
    <mergeCell ref="E58:F58"/>
    <mergeCell ref="A2:N2"/>
    <mergeCell ref="A3:N3"/>
    <mergeCell ref="A5:N5"/>
    <mergeCell ref="A7:N7"/>
    <mergeCell ref="A8:N8"/>
    <mergeCell ref="A10:N10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8">
      <selection activeCell="P27" sqref="P27"/>
    </sheetView>
  </sheetViews>
  <sheetFormatPr defaultColWidth="9.00390625" defaultRowHeight="12.75"/>
  <cols>
    <col min="1" max="1" width="2.875" style="1" customWidth="1"/>
    <col min="2" max="2" width="35.75390625" style="1" customWidth="1"/>
    <col min="3" max="6" width="6.625" style="1" customWidth="1"/>
    <col min="7" max="7" width="6.75390625" style="1" customWidth="1"/>
    <col min="8" max="8" width="8.375" style="1" customWidth="1"/>
    <col min="9" max="9" width="5.25390625" style="1" customWidth="1"/>
    <col min="10" max="10" width="6.25390625" style="1" customWidth="1"/>
    <col min="11" max="11" width="4.625" style="1" customWidth="1"/>
    <col min="12" max="12" width="5.125" style="0" customWidth="1"/>
  </cols>
  <sheetData>
    <row r="1" spans="7:8" ht="12.75">
      <c r="G1"/>
      <c r="H1"/>
    </row>
    <row r="2" spans="1:12" ht="20.25">
      <c r="A2" s="203" t="s">
        <v>15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27.75">
      <c r="A3" s="204" t="s">
        <v>55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3:8" ht="12.75">
      <c r="C4"/>
      <c r="D4"/>
      <c r="E4"/>
      <c r="F4"/>
      <c r="G4"/>
      <c r="H4"/>
    </row>
    <row r="5" spans="1:12" ht="15.75">
      <c r="A5" s="205" t="s">
        <v>56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3:8" ht="12.75">
      <c r="C6"/>
      <c r="D6"/>
      <c r="E6"/>
      <c r="F6"/>
      <c r="G6"/>
      <c r="H6"/>
    </row>
    <row r="7" spans="1:12" ht="16.5">
      <c r="A7" s="206" t="s">
        <v>10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spans="1:12" ht="18">
      <c r="A8" s="199" t="s">
        <v>14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</row>
    <row r="9" spans="7:10" ht="12.75">
      <c r="G9"/>
      <c r="H9"/>
      <c r="I9"/>
      <c r="J9"/>
    </row>
    <row r="10" spans="1:12" ht="18">
      <c r="A10" s="201" t="s">
        <v>54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</row>
    <row r="11" spans="7:10" ht="12.75">
      <c r="G11"/>
      <c r="H11"/>
      <c r="I11"/>
      <c r="J11"/>
    </row>
    <row r="12" spans="4:8" ht="15">
      <c r="D12" s="5" t="s">
        <v>11</v>
      </c>
      <c r="F12" s="4">
        <v>4</v>
      </c>
      <c r="G12" s="24"/>
      <c r="H12" s="24" t="s">
        <v>57</v>
      </c>
    </row>
    <row r="13" spans="10:12" ht="13.5" thickBot="1">
      <c r="J13" s="9"/>
      <c r="K13" s="9"/>
      <c r="L13" s="10"/>
    </row>
    <row r="14" spans="1:12" ht="18" customHeight="1" thickBot="1">
      <c r="A14" s="43" t="s">
        <v>2</v>
      </c>
      <c r="B14" s="102" t="s">
        <v>26</v>
      </c>
      <c r="C14" s="108" t="s">
        <v>3</v>
      </c>
      <c r="D14" s="19" t="s">
        <v>4</v>
      </c>
      <c r="E14" s="19" t="s">
        <v>5</v>
      </c>
      <c r="F14" s="22" t="s">
        <v>6</v>
      </c>
      <c r="G14" s="102" t="s">
        <v>0</v>
      </c>
      <c r="H14" s="102" t="s">
        <v>1</v>
      </c>
      <c r="I14" s="82" t="s">
        <v>13</v>
      </c>
      <c r="J14" s="93" t="s">
        <v>12</v>
      </c>
      <c r="K14" s="90"/>
      <c r="L14" s="35"/>
    </row>
    <row r="15" spans="1:12" ht="18" customHeight="1">
      <c r="A15" s="101">
        <v>1</v>
      </c>
      <c r="B15" s="105" t="s">
        <v>111</v>
      </c>
      <c r="C15" s="111">
        <v>244</v>
      </c>
      <c r="D15" s="17">
        <v>208</v>
      </c>
      <c r="E15" s="32">
        <v>237</v>
      </c>
      <c r="F15" s="128">
        <v>200</v>
      </c>
      <c r="G15" s="131">
        <f aca="true" t="shared" si="0" ref="G15:G26">SUM(C15:F15)</f>
        <v>889</v>
      </c>
      <c r="H15" s="113">
        <f aca="true" t="shared" si="1" ref="H15:H26">(G15)/$F$12</f>
        <v>222.25</v>
      </c>
      <c r="I15" s="89"/>
      <c r="J15" s="118">
        <f aca="true" t="shared" si="2" ref="J15:J26">SUM(G15,I15*$F$12)</f>
        <v>889</v>
      </c>
      <c r="K15" s="161"/>
      <c r="L15" s="34"/>
    </row>
    <row r="16" spans="1:12" ht="18" customHeight="1">
      <c r="A16" s="100">
        <v>2</v>
      </c>
      <c r="B16" s="103" t="s">
        <v>110</v>
      </c>
      <c r="C16" s="15">
        <v>217</v>
      </c>
      <c r="D16" s="7">
        <v>206</v>
      </c>
      <c r="E16" s="12">
        <v>228</v>
      </c>
      <c r="F16" s="12">
        <v>188</v>
      </c>
      <c r="G16" s="125">
        <f t="shared" si="0"/>
        <v>839</v>
      </c>
      <c r="H16" s="114">
        <f t="shared" si="1"/>
        <v>209.75</v>
      </c>
      <c r="I16" s="88">
        <v>8</v>
      </c>
      <c r="J16" s="118">
        <f t="shared" si="2"/>
        <v>871</v>
      </c>
      <c r="K16" s="91">
        <f aca="true" t="shared" si="3" ref="K16:K26">SUM(J16,-J15)</f>
        <v>-18</v>
      </c>
      <c r="L16" s="31">
        <f aca="true" t="shared" si="4" ref="L16:L26">SUM(J16,-$J$15)</f>
        <v>-18</v>
      </c>
    </row>
    <row r="17" spans="1:13" ht="18" customHeight="1">
      <c r="A17" s="100">
        <v>3</v>
      </c>
      <c r="B17" s="103" t="s">
        <v>105</v>
      </c>
      <c r="C17" s="40">
        <v>201</v>
      </c>
      <c r="D17" s="2">
        <v>236</v>
      </c>
      <c r="E17" s="40">
        <v>250</v>
      </c>
      <c r="F17" s="8">
        <v>183</v>
      </c>
      <c r="G17" s="126">
        <f t="shared" si="0"/>
        <v>870</v>
      </c>
      <c r="H17" s="115">
        <f t="shared" si="1"/>
        <v>217.5</v>
      </c>
      <c r="I17" s="88"/>
      <c r="J17" s="118">
        <f t="shared" si="2"/>
        <v>870</v>
      </c>
      <c r="K17" s="91">
        <f t="shared" si="3"/>
        <v>-1</v>
      </c>
      <c r="L17" s="31">
        <f t="shared" si="4"/>
        <v>-19</v>
      </c>
      <c r="M17" s="41"/>
    </row>
    <row r="18" spans="1:12" ht="18" customHeight="1" thickBot="1">
      <c r="A18" s="106">
        <v>4</v>
      </c>
      <c r="B18" s="110" t="s">
        <v>106</v>
      </c>
      <c r="C18" s="75">
        <v>245</v>
      </c>
      <c r="D18" s="185">
        <v>248</v>
      </c>
      <c r="E18" s="77">
        <v>179</v>
      </c>
      <c r="F18" s="77">
        <v>193</v>
      </c>
      <c r="G18" s="134">
        <f t="shared" si="0"/>
        <v>865</v>
      </c>
      <c r="H18" s="116">
        <f t="shared" si="1"/>
        <v>216.25</v>
      </c>
      <c r="I18" s="132"/>
      <c r="J18" s="184">
        <f t="shared" si="2"/>
        <v>865</v>
      </c>
      <c r="K18" s="107">
        <f t="shared" si="3"/>
        <v>-5</v>
      </c>
      <c r="L18" s="37">
        <f t="shared" si="4"/>
        <v>-24</v>
      </c>
    </row>
    <row r="19" spans="1:12" ht="18" customHeight="1">
      <c r="A19" s="101">
        <v>5</v>
      </c>
      <c r="B19" s="105" t="s">
        <v>107</v>
      </c>
      <c r="C19" s="111">
        <v>289</v>
      </c>
      <c r="D19" s="17">
        <v>188</v>
      </c>
      <c r="E19" s="32">
        <v>195</v>
      </c>
      <c r="F19" s="32">
        <v>172</v>
      </c>
      <c r="G19" s="131">
        <f t="shared" si="0"/>
        <v>844</v>
      </c>
      <c r="H19" s="113">
        <f t="shared" si="1"/>
        <v>211</v>
      </c>
      <c r="I19" s="89">
        <v>4</v>
      </c>
      <c r="J19" s="118">
        <f t="shared" si="2"/>
        <v>860</v>
      </c>
      <c r="K19" s="92">
        <f t="shared" si="3"/>
        <v>-5</v>
      </c>
      <c r="L19" s="81">
        <f t="shared" si="4"/>
        <v>-29</v>
      </c>
    </row>
    <row r="20" spans="1:12" ht="18" customHeight="1">
      <c r="A20" s="100">
        <v>6</v>
      </c>
      <c r="B20" s="103" t="s">
        <v>113</v>
      </c>
      <c r="C20" s="15">
        <v>192</v>
      </c>
      <c r="D20" s="11">
        <v>197</v>
      </c>
      <c r="E20" s="12">
        <v>199</v>
      </c>
      <c r="F20" s="12">
        <v>247</v>
      </c>
      <c r="G20" s="125">
        <f t="shared" si="0"/>
        <v>835</v>
      </c>
      <c r="H20" s="114">
        <f t="shared" si="1"/>
        <v>208.75</v>
      </c>
      <c r="I20" s="88"/>
      <c r="J20" s="118">
        <f t="shared" si="2"/>
        <v>835</v>
      </c>
      <c r="K20" s="91">
        <f t="shared" si="3"/>
        <v>-25</v>
      </c>
      <c r="L20" s="31">
        <f t="shared" si="4"/>
        <v>-54</v>
      </c>
    </row>
    <row r="21" spans="1:12" ht="18" customHeight="1">
      <c r="A21" s="100">
        <v>7</v>
      </c>
      <c r="B21" s="103" t="s">
        <v>108</v>
      </c>
      <c r="C21" s="109">
        <v>223</v>
      </c>
      <c r="D21" s="11">
        <v>216</v>
      </c>
      <c r="E21" s="14">
        <v>199</v>
      </c>
      <c r="F21" s="14">
        <v>180</v>
      </c>
      <c r="G21" s="125">
        <f t="shared" si="0"/>
        <v>818</v>
      </c>
      <c r="H21" s="114">
        <f t="shared" si="1"/>
        <v>204.5</v>
      </c>
      <c r="I21" s="87"/>
      <c r="J21" s="118">
        <f t="shared" si="2"/>
        <v>818</v>
      </c>
      <c r="K21" s="91">
        <f t="shared" si="3"/>
        <v>-17</v>
      </c>
      <c r="L21" s="31">
        <f t="shared" si="4"/>
        <v>-71</v>
      </c>
    </row>
    <row r="22" spans="1:12" ht="18" customHeight="1">
      <c r="A22" s="100">
        <v>8</v>
      </c>
      <c r="B22" s="103" t="s">
        <v>103</v>
      </c>
      <c r="C22" s="15">
        <v>179</v>
      </c>
      <c r="D22" s="11">
        <v>217</v>
      </c>
      <c r="E22" s="11">
        <v>172</v>
      </c>
      <c r="F22" s="32">
        <v>210</v>
      </c>
      <c r="G22" s="125">
        <f t="shared" si="0"/>
        <v>778</v>
      </c>
      <c r="H22" s="114">
        <f t="shared" si="1"/>
        <v>194.5</v>
      </c>
      <c r="I22" s="88">
        <v>4</v>
      </c>
      <c r="J22" s="118">
        <f t="shared" si="2"/>
        <v>794</v>
      </c>
      <c r="K22" s="91">
        <f t="shared" si="3"/>
        <v>-24</v>
      </c>
      <c r="L22" s="31">
        <f t="shared" si="4"/>
        <v>-95</v>
      </c>
    </row>
    <row r="23" spans="1:12" ht="18" customHeight="1">
      <c r="A23" s="100">
        <v>9</v>
      </c>
      <c r="B23" s="103" t="s">
        <v>112</v>
      </c>
      <c r="C23" s="109">
        <v>181</v>
      </c>
      <c r="D23" s="13">
        <v>201</v>
      </c>
      <c r="E23" s="13">
        <v>176</v>
      </c>
      <c r="F23" s="14">
        <v>202</v>
      </c>
      <c r="G23" s="125">
        <f t="shared" si="0"/>
        <v>760</v>
      </c>
      <c r="H23" s="114">
        <f t="shared" si="1"/>
        <v>190</v>
      </c>
      <c r="I23" s="87">
        <v>1</v>
      </c>
      <c r="J23" s="118">
        <f t="shared" si="2"/>
        <v>764</v>
      </c>
      <c r="K23" s="91">
        <f t="shared" si="3"/>
        <v>-30</v>
      </c>
      <c r="L23" s="31">
        <f t="shared" si="4"/>
        <v>-125</v>
      </c>
    </row>
    <row r="24" spans="1:12" ht="18" customHeight="1">
      <c r="A24" s="100">
        <v>10</v>
      </c>
      <c r="B24" s="103" t="s">
        <v>104</v>
      </c>
      <c r="C24" s="15">
        <v>190</v>
      </c>
      <c r="D24" s="11">
        <v>160</v>
      </c>
      <c r="E24" s="11">
        <v>137</v>
      </c>
      <c r="F24" s="12">
        <v>236</v>
      </c>
      <c r="G24" s="125">
        <f t="shared" si="0"/>
        <v>723</v>
      </c>
      <c r="H24" s="114">
        <f t="shared" si="1"/>
        <v>180.75</v>
      </c>
      <c r="I24" s="87">
        <v>4</v>
      </c>
      <c r="J24" s="118">
        <f t="shared" si="2"/>
        <v>739</v>
      </c>
      <c r="K24" s="91">
        <f t="shared" si="3"/>
        <v>-25</v>
      </c>
      <c r="L24" s="31">
        <f t="shared" si="4"/>
        <v>-150</v>
      </c>
    </row>
    <row r="25" spans="1:12" ht="18" customHeight="1">
      <c r="A25" s="100">
        <v>11</v>
      </c>
      <c r="B25" s="103" t="s">
        <v>109</v>
      </c>
      <c r="C25" s="109">
        <v>182</v>
      </c>
      <c r="D25" s="13">
        <v>169</v>
      </c>
      <c r="E25" s="13">
        <v>190</v>
      </c>
      <c r="F25" s="14">
        <v>188</v>
      </c>
      <c r="G25" s="125">
        <f t="shared" si="0"/>
        <v>729</v>
      </c>
      <c r="H25" s="114">
        <f t="shared" si="1"/>
        <v>182.25</v>
      </c>
      <c r="I25" s="87"/>
      <c r="J25" s="118">
        <f t="shared" si="2"/>
        <v>729</v>
      </c>
      <c r="K25" s="91">
        <f t="shared" si="3"/>
        <v>-10</v>
      </c>
      <c r="L25" s="31">
        <f t="shared" si="4"/>
        <v>-160</v>
      </c>
    </row>
    <row r="26" spans="1:12" ht="18" customHeight="1" thickBot="1">
      <c r="A26" s="106">
        <v>12</v>
      </c>
      <c r="B26" s="110" t="s">
        <v>114</v>
      </c>
      <c r="C26" s="75">
        <v>138</v>
      </c>
      <c r="D26" s="36">
        <v>170</v>
      </c>
      <c r="E26" s="36">
        <v>246</v>
      </c>
      <c r="F26" s="77">
        <v>140</v>
      </c>
      <c r="G26" s="134">
        <f t="shared" si="0"/>
        <v>694</v>
      </c>
      <c r="H26" s="116">
        <f t="shared" si="1"/>
        <v>173.5</v>
      </c>
      <c r="I26" s="117"/>
      <c r="J26" s="119">
        <f t="shared" si="2"/>
        <v>694</v>
      </c>
      <c r="K26" s="107">
        <f t="shared" si="3"/>
        <v>-35</v>
      </c>
      <c r="L26" s="37">
        <f t="shared" si="4"/>
        <v>-195</v>
      </c>
    </row>
    <row r="27" spans="2:12" ht="12.7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2:12" ht="15.75"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42"/>
    </row>
    <row r="30" spans="2:12" ht="12.75"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</row>
    <row r="32" spans="2:12" ht="12.75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</row>
    <row r="33" spans="2:12" ht="12.75"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</row>
    <row r="34" spans="2:12" ht="12.75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</row>
  </sheetData>
  <sheetProtection/>
  <mergeCells count="11">
    <mergeCell ref="A10:L10"/>
    <mergeCell ref="B28:K28"/>
    <mergeCell ref="B30:L30"/>
    <mergeCell ref="B32:L32"/>
    <mergeCell ref="B33:L33"/>
    <mergeCell ref="B34:L34"/>
    <mergeCell ref="A2:L2"/>
    <mergeCell ref="A3:L3"/>
    <mergeCell ref="A5:L5"/>
    <mergeCell ref="A7:L7"/>
    <mergeCell ref="A8:L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23"/>
  <sheetViews>
    <sheetView zoomScalePageLayoutView="0" workbookViewId="0" topLeftCell="A4">
      <selection activeCell="I23" sqref="I23"/>
    </sheetView>
  </sheetViews>
  <sheetFormatPr defaultColWidth="9.00390625" defaultRowHeight="12.75"/>
  <cols>
    <col min="4" max="4" width="5.125" style="0" customWidth="1"/>
    <col min="5" max="5" width="56.375" style="0" customWidth="1"/>
    <col min="6" max="9" width="7.625" style="0" customWidth="1"/>
    <col min="10" max="10" width="7.00390625" style="0" customWidth="1"/>
    <col min="11" max="11" width="6.125" style="0" customWidth="1"/>
    <col min="12" max="12" width="23.875" style="0" customWidth="1"/>
    <col min="13" max="15" width="7.00390625" style="0" customWidth="1"/>
  </cols>
  <sheetData>
    <row r="1" spans="2:15" ht="20.25">
      <c r="B1" s="203" t="s">
        <v>15</v>
      </c>
      <c r="C1" s="200"/>
      <c r="D1" s="200"/>
      <c r="E1" s="200"/>
      <c r="F1" s="200"/>
      <c r="G1" s="200"/>
      <c r="H1" s="200"/>
      <c r="I1" s="200"/>
      <c r="J1" s="200"/>
      <c r="K1" s="200"/>
      <c r="O1" s="1"/>
    </row>
    <row r="2" spans="2:15" ht="27.75">
      <c r="B2" s="204" t="s">
        <v>55</v>
      </c>
      <c r="C2" s="200"/>
      <c r="D2" s="200"/>
      <c r="E2" s="200"/>
      <c r="F2" s="200"/>
      <c r="G2" s="200"/>
      <c r="H2" s="200"/>
      <c r="I2" s="200"/>
      <c r="J2" s="200"/>
      <c r="K2" s="200"/>
      <c r="O2" s="1"/>
    </row>
    <row r="3" spans="2:15" ht="12.75">
      <c r="B3" s="1"/>
      <c r="I3" s="1"/>
      <c r="J3" s="1"/>
      <c r="O3" s="1"/>
    </row>
    <row r="4" spans="2:15" ht="15.75">
      <c r="B4" s="205" t="s">
        <v>58</v>
      </c>
      <c r="C4" s="200"/>
      <c r="D4" s="200"/>
      <c r="E4" s="200"/>
      <c r="F4" s="200"/>
      <c r="G4" s="200"/>
      <c r="H4" s="200"/>
      <c r="I4" s="200"/>
      <c r="J4" s="200"/>
      <c r="K4" s="200"/>
      <c r="O4" s="1"/>
    </row>
    <row r="5" spans="2:15" ht="15.75">
      <c r="B5" s="1"/>
      <c r="C5" s="1"/>
      <c r="D5" s="1"/>
      <c r="E5" s="1"/>
      <c r="F5" s="1"/>
      <c r="G5" s="1"/>
      <c r="H5" s="1"/>
      <c r="I5" s="1"/>
      <c r="J5" s="26"/>
      <c r="K5" s="1"/>
      <c r="O5" s="1"/>
    </row>
    <row r="6" spans="2:15" ht="16.5">
      <c r="B6" s="206" t="s">
        <v>10</v>
      </c>
      <c r="C6" s="200"/>
      <c r="D6" s="200"/>
      <c r="E6" s="200"/>
      <c r="F6" s="200"/>
      <c r="G6" s="200"/>
      <c r="H6" s="200"/>
      <c r="I6" s="200"/>
      <c r="J6" s="200"/>
      <c r="K6" s="200"/>
      <c r="O6" s="1"/>
    </row>
    <row r="7" spans="2:12" ht="15" customHeight="1">
      <c r="B7" s="205" t="s">
        <v>14</v>
      </c>
      <c r="C7" s="200"/>
      <c r="D7" s="200"/>
      <c r="E7" s="200"/>
      <c r="F7" s="200"/>
      <c r="G7" s="200"/>
      <c r="H7" s="200"/>
      <c r="I7" s="200"/>
      <c r="J7" s="200"/>
      <c r="K7" s="200"/>
      <c r="L7" s="27"/>
    </row>
    <row r="9" spans="4:17" ht="12.7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20.25">
      <c r="B10" s="203" t="s">
        <v>21</v>
      </c>
      <c r="C10" s="200"/>
      <c r="D10" s="200"/>
      <c r="E10" s="200"/>
      <c r="F10" s="200"/>
      <c r="G10" s="200"/>
      <c r="H10" s="200"/>
      <c r="I10" s="200"/>
      <c r="J10" s="200"/>
      <c r="K10" s="200"/>
      <c r="L10" s="1"/>
      <c r="M10" s="1"/>
      <c r="N10" s="1"/>
      <c r="O10" s="1"/>
      <c r="P10" s="1"/>
      <c r="Q10" s="1"/>
    </row>
    <row r="11" spans="2:17" ht="20.25">
      <c r="B11" s="3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4:17" ht="21" customHeight="1" thickBot="1">
      <c r="D12" s="28" t="s">
        <v>2</v>
      </c>
      <c r="E12" s="28" t="s">
        <v>23</v>
      </c>
      <c r="F12" s="28" t="s">
        <v>17</v>
      </c>
      <c r="G12" s="212" t="s">
        <v>18</v>
      </c>
      <c r="H12" s="213"/>
      <c r="I12" s="28" t="s">
        <v>16</v>
      </c>
      <c r="J12" s="1"/>
      <c r="K12" s="29"/>
      <c r="L12" s="1"/>
      <c r="M12" s="1"/>
      <c r="N12" s="1"/>
      <c r="O12" s="1"/>
      <c r="P12" s="1"/>
      <c r="Q12" s="1"/>
    </row>
    <row r="13" spans="4:17" ht="21" customHeight="1" thickBot="1">
      <c r="D13" s="30">
        <v>3</v>
      </c>
      <c r="E13" s="30" t="s">
        <v>105</v>
      </c>
      <c r="F13" s="30"/>
      <c r="G13" s="210">
        <v>192</v>
      </c>
      <c r="H13" s="211"/>
      <c r="I13" s="30">
        <v>4</v>
      </c>
      <c r="J13" s="1"/>
      <c r="K13" s="29"/>
      <c r="L13" s="1"/>
      <c r="M13" s="1"/>
      <c r="N13" s="1"/>
      <c r="O13" s="1"/>
      <c r="P13" s="1"/>
      <c r="Q13" s="1"/>
    </row>
    <row r="14" spans="2:17" ht="21" customHeight="1" thickBot="1">
      <c r="B14" s="30" t="s">
        <v>19</v>
      </c>
      <c r="D14" s="30">
        <v>4</v>
      </c>
      <c r="E14" s="30" t="s">
        <v>106</v>
      </c>
      <c r="F14" s="30"/>
      <c r="G14" s="210">
        <v>210</v>
      </c>
      <c r="H14" s="211"/>
      <c r="I14" s="30"/>
      <c r="J14" s="1"/>
      <c r="K14" s="29"/>
      <c r="L14" s="1"/>
      <c r="M14" s="1"/>
      <c r="N14" s="1"/>
      <c r="O14" s="1"/>
      <c r="P14" s="1"/>
      <c r="Q14" s="1"/>
    </row>
    <row r="15" spans="4:17" ht="21" customHeight="1">
      <c r="D15" s="1"/>
      <c r="E15" s="29"/>
      <c r="F15" s="29"/>
      <c r="G15" s="29"/>
      <c r="J15" s="1"/>
      <c r="K15" s="29"/>
      <c r="L15" s="1"/>
      <c r="M15" s="1"/>
      <c r="N15" s="1"/>
      <c r="O15" s="1"/>
      <c r="P15" s="1"/>
      <c r="Q15" s="1"/>
    </row>
    <row r="16" spans="4:17" ht="19.5" customHeight="1" thickBot="1">
      <c r="D16" s="28" t="s">
        <v>2</v>
      </c>
      <c r="E16" s="28" t="s">
        <v>23</v>
      </c>
      <c r="F16" s="28" t="s">
        <v>17</v>
      </c>
      <c r="G16" s="212" t="s">
        <v>18</v>
      </c>
      <c r="H16" s="213"/>
      <c r="I16" s="28" t="s">
        <v>16</v>
      </c>
      <c r="J16" s="1"/>
      <c r="K16" s="1"/>
      <c r="L16" s="1"/>
      <c r="M16" s="1"/>
      <c r="N16" s="1"/>
      <c r="O16" s="1"/>
      <c r="P16" s="1"/>
      <c r="Q16" s="1"/>
    </row>
    <row r="17" spans="4:17" ht="25.5" customHeight="1" thickBot="1">
      <c r="D17" s="30">
        <v>2</v>
      </c>
      <c r="E17" s="30" t="s">
        <v>110</v>
      </c>
      <c r="F17" s="30">
        <v>8</v>
      </c>
      <c r="G17" s="210">
        <v>159</v>
      </c>
      <c r="H17" s="211"/>
      <c r="I17" s="30">
        <v>3</v>
      </c>
      <c r="J17" s="1"/>
      <c r="K17" s="1"/>
      <c r="L17" s="1"/>
      <c r="M17" s="1"/>
      <c r="N17" s="1"/>
      <c r="O17" s="1"/>
      <c r="P17" s="1"/>
      <c r="Q17" s="1"/>
    </row>
    <row r="18" spans="2:17" ht="25.5" customHeight="1" thickBot="1">
      <c r="B18" s="30" t="s">
        <v>20</v>
      </c>
      <c r="D18" s="30"/>
      <c r="E18" s="30" t="s">
        <v>106</v>
      </c>
      <c r="F18" s="30"/>
      <c r="G18" s="210">
        <v>215</v>
      </c>
      <c r="H18" s="211"/>
      <c r="I18" s="30"/>
      <c r="J18" s="1"/>
      <c r="O18" s="1"/>
      <c r="P18" s="1"/>
      <c r="Q18" s="1"/>
    </row>
    <row r="19" spans="4:17" ht="16.5" customHeight="1">
      <c r="D19" s="1"/>
      <c r="E19" s="1"/>
      <c r="F19" s="1"/>
      <c r="G19" s="1"/>
      <c r="H19" s="1"/>
      <c r="I19" s="1"/>
      <c r="J19" s="1"/>
      <c r="O19" s="1"/>
      <c r="P19" s="1"/>
      <c r="Q19" s="1"/>
    </row>
    <row r="20" spans="4:17" ht="19.5" customHeight="1" thickBot="1">
      <c r="D20" s="28" t="s">
        <v>2</v>
      </c>
      <c r="E20" s="28" t="s">
        <v>23</v>
      </c>
      <c r="F20" s="28" t="s">
        <v>17</v>
      </c>
      <c r="G20" s="212" t="s">
        <v>18</v>
      </c>
      <c r="H20" s="213"/>
      <c r="I20" s="28" t="s">
        <v>16</v>
      </c>
      <c r="J20" s="1"/>
      <c r="O20" s="1"/>
      <c r="P20" s="1"/>
      <c r="Q20" s="1"/>
    </row>
    <row r="21" spans="4:17" ht="26.25" customHeight="1" thickBot="1">
      <c r="D21" s="30">
        <v>1</v>
      </c>
      <c r="E21" s="30" t="s">
        <v>111</v>
      </c>
      <c r="F21" s="30"/>
      <c r="G21" s="210">
        <v>155</v>
      </c>
      <c r="H21" s="211"/>
      <c r="I21" s="30">
        <v>2</v>
      </c>
      <c r="J21" s="1"/>
      <c r="O21" s="1"/>
      <c r="P21" s="1"/>
      <c r="Q21" s="1"/>
    </row>
    <row r="22" spans="2:17" ht="24.75" customHeight="1" thickBot="1">
      <c r="B22" s="30" t="s">
        <v>24</v>
      </c>
      <c r="D22" s="30"/>
      <c r="E22" s="30" t="s">
        <v>106</v>
      </c>
      <c r="F22" s="30"/>
      <c r="G22" s="210">
        <v>173</v>
      </c>
      <c r="H22" s="211"/>
      <c r="I22" s="30">
        <v>1</v>
      </c>
      <c r="J22" s="1"/>
      <c r="K22" s="1"/>
      <c r="L22" s="1"/>
      <c r="M22" s="1"/>
      <c r="N22" s="1"/>
      <c r="O22" s="1"/>
      <c r="P22" s="1"/>
      <c r="Q22" s="1"/>
    </row>
    <row r="23" spans="10:17" ht="11.25" customHeight="1">
      <c r="J23" s="1"/>
      <c r="O23" s="1"/>
      <c r="P23" s="1"/>
      <c r="Q23" s="1"/>
    </row>
  </sheetData>
  <sheetProtection/>
  <mergeCells count="15">
    <mergeCell ref="G12:H12"/>
    <mergeCell ref="B7:K7"/>
    <mergeCell ref="B10:K10"/>
    <mergeCell ref="B1:K1"/>
    <mergeCell ref="B2:K2"/>
    <mergeCell ref="B4:K4"/>
    <mergeCell ref="B6:K6"/>
    <mergeCell ref="G13:H13"/>
    <mergeCell ref="G14:H14"/>
    <mergeCell ref="G16:H16"/>
    <mergeCell ref="G20:H20"/>
    <mergeCell ref="G21:H21"/>
    <mergeCell ref="G22:H22"/>
    <mergeCell ref="G17:H17"/>
    <mergeCell ref="G18:H18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3">
      <selection activeCell="L26" sqref="L26"/>
    </sheetView>
  </sheetViews>
  <sheetFormatPr defaultColWidth="9.00390625" defaultRowHeight="12.75"/>
  <cols>
    <col min="1" max="1" width="4.375" style="0" customWidth="1"/>
    <col min="2" max="2" width="5.125" style="0" customWidth="1"/>
    <col min="3" max="3" width="6.25390625" style="0" customWidth="1"/>
    <col min="4" max="4" width="35.625" style="0" customWidth="1"/>
    <col min="5" max="6" width="7.625" style="0" customWidth="1"/>
    <col min="7" max="7" width="6.125" style="0" customWidth="1"/>
    <col min="8" max="8" width="6.875" style="0" customWidth="1"/>
    <col min="9" max="9" width="6.75390625" style="0" customWidth="1"/>
    <col min="10" max="10" width="5.375" style="0" customWidth="1"/>
  </cols>
  <sheetData>
    <row r="2" spans="1:10" ht="20.25">
      <c r="A2" s="203" t="s">
        <v>15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27.75">
      <c r="A3" s="204" t="s">
        <v>55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ht="12.75">
      <c r="A4" s="1"/>
      <c r="B4" s="1"/>
      <c r="C4" s="23"/>
      <c r="D4" s="23"/>
      <c r="E4" s="23"/>
      <c r="F4" s="23"/>
      <c r="G4" s="23"/>
      <c r="H4" s="23"/>
      <c r="I4" s="23"/>
      <c r="J4" s="23"/>
    </row>
    <row r="5" spans="1:10" ht="15.75">
      <c r="A5" s="205" t="s">
        <v>56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1"/>
      <c r="B6" s="1"/>
      <c r="C6" s="23"/>
      <c r="D6" s="23"/>
      <c r="E6" s="23"/>
      <c r="F6" s="23"/>
      <c r="G6" s="23"/>
      <c r="H6" s="23"/>
      <c r="I6" s="23"/>
      <c r="J6" s="23"/>
    </row>
    <row r="7" spans="1:10" ht="16.5">
      <c r="A7" s="206" t="s">
        <v>10</v>
      </c>
      <c r="B7" s="206"/>
      <c r="C7" s="206"/>
      <c r="D7" s="206"/>
      <c r="E7" s="206"/>
      <c r="F7" s="206"/>
      <c r="G7" s="206"/>
      <c r="H7" s="206"/>
      <c r="I7" s="206"/>
      <c r="J7" s="206"/>
    </row>
    <row r="8" spans="1:10" ht="18">
      <c r="A8" s="199" t="s">
        <v>14</v>
      </c>
      <c r="B8" s="199"/>
      <c r="C8" s="199"/>
      <c r="D8" s="199"/>
      <c r="E8" s="199"/>
      <c r="F8" s="199"/>
      <c r="G8" s="199"/>
      <c r="H8" s="199"/>
      <c r="I8" s="199"/>
      <c r="J8" s="199"/>
    </row>
    <row r="9" spans="1:10" ht="18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18">
      <c r="A10" s="38"/>
      <c r="B10" s="38"/>
      <c r="C10" s="38"/>
      <c r="D10" s="38" t="s">
        <v>34</v>
      </c>
      <c r="E10" s="38"/>
      <c r="F10" s="38"/>
      <c r="G10" s="38" t="s">
        <v>35</v>
      </c>
      <c r="H10" s="38"/>
      <c r="I10" s="38"/>
      <c r="J10" s="38"/>
    </row>
    <row r="11" spans="1:10" ht="18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2:9" ht="42.75" customHeight="1">
      <c r="B12" s="49" t="s">
        <v>31</v>
      </c>
      <c r="C12" s="49" t="s">
        <v>27</v>
      </c>
      <c r="D12" s="49" t="s">
        <v>28</v>
      </c>
      <c r="E12" s="217" t="s">
        <v>9</v>
      </c>
      <c r="F12" s="218"/>
      <c r="G12" s="49" t="s">
        <v>25</v>
      </c>
      <c r="H12" s="49" t="s">
        <v>12</v>
      </c>
      <c r="I12" s="49" t="s">
        <v>16</v>
      </c>
    </row>
    <row r="13" spans="2:9" ht="12.75" customHeight="1" thickBot="1">
      <c r="B13" s="44"/>
      <c r="C13" s="44"/>
      <c r="D13" s="44"/>
      <c r="E13" s="44"/>
      <c r="F13" s="44"/>
      <c r="G13" s="44"/>
      <c r="H13" s="44"/>
      <c r="I13" s="44"/>
    </row>
    <row r="14" spans="2:9" ht="30.75" customHeight="1" thickBot="1">
      <c r="B14" s="214" t="s">
        <v>29</v>
      </c>
      <c r="C14" s="186">
        <v>9</v>
      </c>
      <c r="D14" s="187" t="s">
        <v>95</v>
      </c>
      <c r="E14" s="219">
        <v>194</v>
      </c>
      <c r="F14" s="220"/>
      <c r="G14" s="188"/>
      <c r="H14" s="186">
        <f>SUM(E14:F14,G14)</f>
        <v>194</v>
      </c>
      <c r="I14" s="189"/>
    </row>
    <row r="15" spans="2:9" ht="12.75" customHeight="1" thickBot="1">
      <c r="B15" s="215"/>
      <c r="C15" s="190"/>
      <c r="D15" s="191"/>
      <c r="E15" s="192"/>
      <c r="F15" s="192"/>
      <c r="G15" s="192"/>
      <c r="H15" s="190"/>
      <c r="I15" s="190"/>
    </row>
    <row r="16" spans="2:9" ht="30" customHeight="1" thickBot="1">
      <c r="B16" s="216"/>
      <c r="C16" s="186">
        <v>16</v>
      </c>
      <c r="D16" s="187" t="s">
        <v>80</v>
      </c>
      <c r="E16" s="219">
        <v>180</v>
      </c>
      <c r="F16" s="220"/>
      <c r="G16" s="188">
        <v>8</v>
      </c>
      <c r="H16" s="186">
        <f>SUM(E16:F16,G16)</f>
        <v>188</v>
      </c>
      <c r="I16" s="189">
        <v>16</v>
      </c>
    </row>
    <row r="17" spans="2:9" ht="12.75" customHeight="1" thickBot="1">
      <c r="B17" s="47"/>
      <c r="H17" s="48"/>
      <c r="I17" s="48"/>
    </row>
    <row r="18" spans="2:9" ht="30" customHeight="1" thickBot="1">
      <c r="B18" s="214" t="s">
        <v>30</v>
      </c>
      <c r="C18" s="186">
        <v>10</v>
      </c>
      <c r="D18" s="187" t="s">
        <v>65</v>
      </c>
      <c r="E18" s="219">
        <v>212</v>
      </c>
      <c r="F18" s="220"/>
      <c r="G18" s="188"/>
      <c r="H18" s="186">
        <f>SUM(E18:F18,G18)</f>
        <v>212</v>
      </c>
      <c r="I18" s="189"/>
    </row>
    <row r="19" spans="2:9" ht="12.75" customHeight="1" thickBot="1">
      <c r="B19" s="215"/>
      <c r="C19" s="190"/>
      <c r="D19" s="191"/>
      <c r="E19" s="192"/>
      <c r="F19" s="192"/>
      <c r="G19" s="192"/>
      <c r="H19" s="190"/>
      <c r="I19" s="190"/>
    </row>
    <row r="20" spans="2:9" ht="30" customHeight="1" thickBot="1">
      <c r="B20" s="216"/>
      <c r="C20" s="186">
        <v>15</v>
      </c>
      <c r="D20" s="187" t="s">
        <v>97</v>
      </c>
      <c r="E20" s="219">
        <v>170</v>
      </c>
      <c r="F20" s="220"/>
      <c r="G20" s="188"/>
      <c r="H20" s="186">
        <f>SUM(E20:F20,G20)</f>
        <v>170</v>
      </c>
      <c r="I20" s="189">
        <v>15</v>
      </c>
    </row>
    <row r="21" spans="8:9" ht="12.75" customHeight="1" thickBot="1">
      <c r="H21" s="48"/>
      <c r="I21" s="48"/>
    </row>
    <row r="22" spans="2:9" ht="30" customHeight="1" thickBot="1">
      <c r="B22" s="214" t="s">
        <v>32</v>
      </c>
      <c r="C22" s="186">
        <v>11</v>
      </c>
      <c r="D22" s="187" t="s">
        <v>69</v>
      </c>
      <c r="E22" s="219">
        <v>154</v>
      </c>
      <c r="F22" s="220"/>
      <c r="G22" s="193"/>
      <c r="H22" s="186">
        <f>SUM(E22:F22,G22)</f>
        <v>154</v>
      </c>
      <c r="I22" s="189">
        <v>13</v>
      </c>
    </row>
    <row r="23" spans="2:9" ht="12.75" customHeight="1" thickBot="1">
      <c r="B23" s="215"/>
      <c r="C23" s="190"/>
      <c r="D23" s="191"/>
      <c r="E23" s="192"/>
      <c r="F23" s="192"/>
      <c r="G23" s="192"/>
      <c r="H23" s="190"/>
      <c r="I23" s="190"/>
    </row>
    <row r="24" spans="2:9" ht="30" customHeight="1" thickBot="1">
      <c r="B24" s="216"/>
      <c r="C24" s="186">
        <v>14</v>
      </c>
      <c r="D24" s="187" t="s">
        <v>88</v>
      </c>
      <c r="E24" s="219">
        <v>164</v>
      </c>
      <c r="F24" s="220"/>
      <c r="G24" s="193">
        <v>8</v>
      </c>
      <c r="H24" s="186">
        <f>SUM(E24:F24,G24)</f>
        <v>172</v>
      </c>
      <c r="I24" s="189"/>
    </row>
    <row r="25" spans="2:9" ht="12.75" customHeight="1" thickBot="1">
      <c r="B25" s="47"/>
      <c r="H25" s="48"/>
      <c r="I25" s="48"/>
    </row>
    <row r="26" spans="2:9" ht="30" customHeight="1" thickBot="1">
      <c r="B26" s="214" t="s">
        <v>33</v>
      </c>
      <c r="C26" s="186">
        <v>12</v>
      </c>
      <c r="D26" s="187" t="s">
        <v>74</v>
      </c>
      <c r="E26" s="219">
        <v>246</v>
      </c>
      <c r="F26" s="220"/>
      <c r="G26" s="193"/>
      <c r="H26" s="186">
        <f>SUM(E26:F26,G26)</f>
        <v>246</v>
      </c>
      <c r="I26" s="189"/>
    </row>
    <row r="27" spans="2:9" ht="12.75" customHeight="1" thickBot="1">
      <c r="B27" s="215"/>
      <c r="C27" s="190"/>
      <c r="D27" s="191"/>
      <c r="E27" s="192"/>
      <c r="F27" s="192"/>
      <c r="G27" s="192"/>
      <c r="H27" s="190"/>
      <c r="I27" s="190"/>
    </row>
    <row r="28" spans="2:9" ht="30" customHeight="1" thickBot="1">
      <c r="B28" s="216"/>
      <c r="C28" s="186">
        <v>13</v>
      </c>
      <c r="D28" s="187" t="s">
        <v>77</v>
      </c>
      <c r="E28" s="219">
        <v>141</v>
      </c>
      <c r="F28" s="220"/>
      <c r="G28" s="193"/>
      <c r="H28" s="186">
        <f>SUM(E28:F28,G28)</f>
        <v>141</v>
      </c>
      <c r="I28" s="189">
        <v>14</v>
      </c>
    </row>
  </sheetData>
  <sheetProtection/>
  <mergeCells count="18">
    <mergeCell ref="E22:F22"/>
    <mergeCell ref="E24:F24"/>
    <mergeCell ref="E26:F26"/>
    <mergeCell ref="E28:F28"/>
    <mergeCell ref="B22:B24"/>
    <mergeCell ref="B26:B28"/>
    <mergeCell ref="B18:B20"/>
    <mergeCell ref="E12:F12"/>
    <mergeCell ref="E14:F14"/>
    <mergeCell ref="E16:F16"/>
    <mergeCell ref="E18:F18"/>
    <mergeCell ref="E20:F20"/>
    <mergeCell ref="A2:J2"/>
    <mergeCell ref="A3:J3"/>
    <mergeCell ref="A5:J5"/>
    <mergeCell ref="A7:J7"/>
    <mergeCell ref="A8:J8"/>
    <mergeCell ref="B14:B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3">
      <selection activeCell="D34" sqref="D34"/>
    </sheetView>
  </sheetViews>
  <sheetFormatPr defaultColWidth="9.00390625" defaultRowHeight="12.75"/>
  <cols>
    <col min="1" max="1" width="4.375" style="0" customWidth="1"/>
    <col min="2" max="2" width="5.125" style="0" customWidth="1"/>
    <col min="3" max="3" width="6.25390625" style="0" customWidth="1"/>
    <col min="4" max="4" width="35.625" style="0" customWidth="1"/>
    <col min="5" max="6" width="7.625" style="0" customWidth="1"/>
    <col min="7" max="7" width="6.125" style="0" customWidth="1"/>
    <col min="8" max="8" width="6.875" style="0" customWidth="1"/>
    <col min="9" max="9" width="6.75390625" style="0" customWidth="1"/>
    <col min="10" max="10" width="5.375" style="0" customWidth="1"/>
  </cols>
  <sheetData>
    <row r="2" spans="1:10" ht="20.25">
      <c r="A2" s="203" t="s">
        <v>15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27.75">
      <c r="A3" s="204" t="s">
        <v>55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ht="12.75">
      <c r="A4" s="1"/>
      <c r="B4" s="1"/>
      <c r="C4" s="23"/>
      <c r="D4" s="23"/>
      <c r="E4" s="23"/>
      <c r="F4" s="23"/>
      <c r="G4" s="23"/>
      <c r="H4" s="23"/>
      <c r="I4" s="23"/>
      <c r="J4" s="23"/>
    </row>
    <row r="5" spans="1:10" ht="15.75">
      <c r="A5" s="205" t="s">
        <v>56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1"/>
      <c r="B6" s="1"/>
      <c r="C6" s="23"/>
      <c r="D6" s="23"/>
      <c r="E6" s="23"/>
      <c r="F6" s="23"/>
      <c r="G6" s="23"/>
      <c r="H6" s="23"/>
      <c r="I6" s="23"/>
      <c r="J6" s="23"/>
    </row>
    <row r="7" spans="1:10" ht="16.5">
      <c r="A7" s="206" t="s">
        <v>10</v>
      </c>
      <c r="B7" s="206"/>
      <c r="C7" s="206"/>
      <c r="D7" s="206"/>
      <c r="E7" s="206"/>
      <c r="F7" s="206"/>
      <c r="G7" s="206"/>
      <c r="H7" s="206"/>
      <c r="I7" s="206"/>
      <c r="J7" s="206"/>
    </row>
    <row r="8" spans="1:10" ht="18">
      <c r="A8" s="199" t="s">
        <v>14</v>
      </c>
      <c r="B8" s="199"/>
      <c r="C8" s="199"/>
      <c r="D8" s="199"/>
      <c r="E8" s="199"/>
      <c r="F8" s="199"/>
      <c r="G8" s="199"/>
      <c r="H8" s="199"/>
      <c r="I8" s="199"/>
      <c r="J8" s="199"/>
    </row>
    <row r="9" spans="1:10" ht="18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18">
      <c r="A10" s="38"/>
      <c r="B10" s="38"/>
      <c r="C10" s="38"/>
      <c r="D10" s="38" t="s">
        <v>34</v>
      </c>
      <c r="E10" s="38"/>
      <c r="F10" s="38"/>
      <c r="G10" s="38" t="s">
        <v>36</v>
      </c>
      <c r="H10" s="38"/>
      <c r="I10" s="38"/>
      <c r="J10" s="38"/>
    </row>
    <row r="11" spans="1:10" ht="18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2:9" ht="42.75" customHeight="1">
      <c r="B12" s="49" t="s">
        <v>31</v>
      </c>
      <c r="C12" s="49" t="s">
        <v>27</v>
      </c>
      <c r="D12" s="49" t="s">
        <v>28</v>
      </c>
      <c r="E12" s="217" t="s">
        <v>9</v>
      </c>
      <c r="F12" s="218"/>
      <c r="G12" s="49" t="s">
        <v>25</v>
      </c>
      <c r="H12" s="49" t="s">
        <v>12</v>
      </c>
      <c r="I12" s="49" t="s">
        <v>16</v>
      </c>
    </row>
    <row r="13" spans="2:9" ht="12.75" customHeight="1" thickBot="1">
      <c r="B13" s="44"/>
      <c r="C13" s="44"/>
      <c r="D13" s="44"/>
      <c r="E13" s="44"/>
      <c r="F13" s="44"/>
      <c r="G13" s="44"/>
      <c r="H13" s="44"/>
      <c r="I13" s="44"/>
    </row>
    <row r="14" spans="2:9" ht="30.75" customHeight="1" thickBot="1">
      <c r="B14" s="214" t="s">
        <v>29</v>
      </c>
      <c r="C14" s="194" t="s">
        <v>43</v>
      </c>
      <c r="D14" s="187" t="s">
        <v>66</v>
      </c>
      <c r="E14" s="219">
        <v>0</v>
      </c>
      <c r="F14" s="220"/>
      <c r="G14" s="188"/>
      <c r="H14" s="186">
        <f>SUM(E14:F14,G14)</f>
        <v>0</v>
      </c>
      <c r="I14" s="189">
        <v>11</v>
      </c>
    </row>
    <row r="15" spans="2:9" ht="12.75" customHeight="1" thickBot="1">
      <c r="B15" s="215"/>
      <c r="C15" s="195"/>
      <c r="D15" s="191"/>
      <c r="E15" s="192"/>
      <c r="F15" s="192"/>
      <c r="G15" s="192"/>
      <c r="H15" s="190"/>
      <c r="I15" s="190"/>
    </row>
    <row r="16" spans="2:9" ht="30" customHeight="1" thickBot="1">
      <c r="B16" s="216"/>
      <c r="C16" s="194" t="s">
        <v>44</v>
      </c>
      <c r="D16" s="187" t="s">
        <v>74</v>
      </c>
      <c r="E16" s="219">
        <v>182</v>
      </c>
      <c r="F16" s="220"/>
      <c r="G16" s="188"/>
      <c r="H16" s="186">
        <f>SUM(E16:F16,G16)</f>
        <v>182</v>
      </c>
      <c r="I16" s="189"/>
    </row>
    <row r="17" spans="2:9" ht="12.75" customHeight="1" thickBot="1">
      <c r="B17" s="196"/>
      <c r="C17" s="196"/>
      <c r="D17" s="197"/>
      <c r="E17" s="197"/>
      <c r="F17" s="197"/>
      <c r="G17" s="197"/>
      <c r="H17" s="48"/>
      <c r="I17" s="198"/>
    </row>
    <row r="18" spans="2:9" ht="30" customHeight="1" thickBot="1">
      <c r="B18" s="214" t="s">
        <v>30</v>
      </c>
      <c r="C18" s="194" t="s">
        <v>42</v>
      </c>
      <c r="D18" s="187" t="s">
        <v>67</v>
      </c>
      <c r="E18" s="219">
        <v>185</v>
      </c>
      <c r="F18" s="220"/>
      <c r="G18" s="188"/>
      <c r="H18" s="186">
        <f>SUM(E18:F18,G18)</f>
        <v>185</v>
      </c>
      <c r="I18" s="189">
        <v>10</v>
      </c>
    </row>
    <row r="19" spans="2:9" ht="12.75" customHeight="1" thickBot="1">
      <c r="B19" s="215"/>
      <c r="C19" s="195"/>
      <c r="D19" s="191"/>
      <c r="E19" s="192"/>
      <c r="F19" s="192"/>
      <c r="G19" s="192"/>
      <c r="H19" s="190"/>
      <c r="I19" s="190"/>
    </row>
    <row r="20" spans="2:9" ht="30" customHeight="1" thickBot="1">
      <c r="B20" s="216"/>
      <c r="C20" s="194" t="s">
        <v>41</v>
      </c>
      <c r="D20" s="187" t="s">
        <v>88</v>
      </c>
      <c r="E20" s="219">
        <v>197</v>
      </c>
      <c r="F20" s="220"/>
      <c r="G20" s="188">
        <v>8</v>
      </c>
      <c r="H20" s="186">
        <f>SUM(E20:F20,G20)</f>
        <v>205</v>
      </c>
      <c r="I20" s="189"/>
    </row>
    <row r="21" spans="2:9" ht="12.75" customHeight="1" thickBot="1">
      <c r="B21" s="197"/>
      <c r="C21" s="196"/>
      <c r="D21" s="197"/>
      <c r="E21" s="197"/>
      <c r="F21" s="197"/>
      <c r="G21" s="197"/>
      <c r="H21" s="48"/>
      <c r="I21" s="198"/>
    </row>
    <row r="22" spans="2:9" ht="30" customHeight="1" thickBot="1">
      <c r="B22" s="214" t="s">
        <v>32</v>
      </c>
      <c r="C22" s="194" t="s">
        <v>40</v>
      </c>
      <c r="D22" s="187" t="s">
        <v>96</v>
      </c>
      <c r="E22" s="219">
        <v>169</v>
      </c>
      <c r="F22" s="220"/>
      <c r="G22" s="193">
        <v>8</v>
      </c>
      <c r="H22" s="186">
        <f>SUM(E22:F22,G22)</f>
        <v>177</v>
      </c>
      <c r="I22" s="189">
        <v>9</v>
      </c>
    </row>
    <row r="23" spans="2:9" ht="12.75" customHeight="1" thickBot="1">
      <c r="B23" s="215"/>
      <c r="C23" s="195"/>
      <c r="D23" s="191"/>
      <c r="E23" s="192"/>
      <c r="F23" s="192"/>
      <c r="G23" s="192"/>
      <c r="H23" s="190"/>
      <c r="I23" s="190"/>
    </row>
    <row r="24" spans="2:9" ht="30" customHeight="1" thickBot="1">
      <c r="B24" s="216"/>
      <c r="C24" s="194" t="s">
        <v>39</v>
      </c>
      <c r="D24" s="187" t="s">
        <v>65</v>
      </c>
      <c r="E24" s="219">
        <v>238</v>
      </c>
      <c r="F24" s="220"/>
      <c r="G24" s="193"/>
      <c r="H24" s="186">
        <f>SUM(E24:F24,G24)</f>
        <v>238</v>
      </c>
      <c r="I24" s="189"/>
    </row>
    <row r="25" spans="2:9" ht="12.75" customHeight="1" thickBot="1">
      <c r="B25" s="196"/>
      <c r="C25" s="196"/>
      <c r="D25" s="197"/>
      <c r="E25" s="197"/>
      <c r="F25" s="197"/>
      <c r="G25" s="197"/>
      <c r="H25" s="48"/>
      <c r="I25" s="198"/>
    </row>
    <row r="26" spans="2:9" ht="30" customHeight="1" thickBot="1">
      <c r="B26" s="214" t="s">
        <v>33</v>
      </c>
      <c r="C26" s="194" t="s">
        <v>38</v>
      </c>
      <c r="D26" s="187" t="s">
        <v>78</v>
      </c>
      <c r="E26" s="219">
        <v>224</v>
      </c>
      <c r="F26" s="220"/>
      <c r="G26" s="193"/>
      <c r="H26" s="186">
        <f>SUM(E26:F26,G26)</f>
        <v>224</v>
      </c>
      <c r="I26" s="189"/>
    </row>
    <row r="27" spans="2:9" ht="12.75" customHeight="1" thickBot="1">
      <c r="B27" s="215"/>
      <c r="C27" s="195"/>
      <c r="D27" s="191"/>
      <c r="E27" s="192"/>
      <c r="F27" s="192"/>
      <c r="G27" s="192"/>
      <c r="H27" s="190"/>
      <c r="I27" s="190"/>
    </row>
    <row r="28" spans="2:9" ht="30" customHeight="1" thickBot="1">
      <c r="B28" s="216"/>
      <c r="C28" s="194" t="s">
        <v>37</v>
      </c>
      <c r="D28" s="187" t="s">
        <v>95</v>
      </c>
      <c r="E28" s="219">
        <v>148</v>
      </c>
      <c r="F28" s="220"/>
      <c r="G28" s="193"/>
      <c r="H28" s="186">
        <f>SUM(E28:F28,G28)</f>
        <v>148</v>
      </c>
      <c r="I28" s="189">
        <v>12</v>
      </c>
    </row>
  </sheetData>
  <sheetProtection/>
  <mergeCells count="18">
    <mergeCell ref="E22:F22"/>
    <mergeCell ref="E24:F24"/>
    <mergeCell ref="E26:F26"/>
    <mergeCell ref="E28:F28"/>
    <mergeCell ref="A2:J2"/>
    <mergeCell ref="A3:J3"/>
    <mergeCell ref="A5:J5"/>
    <mergeCell ref="A7:J7"/>
    <mergeCell ref="B22:B24"/>
    <mergeCell ref="B26:B28"/>
    <mergeCell ref="A8:J8"/>
    <mergeCell ref="B14:B16"/>
    <mergeCell ref="B18:B20"/>
    <mergeCell ref="E12:F12"/>
    <mergeCell ref="E14:F14"/>
    <mergeCell ref="E16:F16"/>
    <mergeCell ref="E18:F18"/>
    <mergeCell ref="E20:F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2">
      <selection activeCell="D20" sqref="D20"/>
    </sheetView>
  </sheetViews>
  <sheetFormatPr defaultColWidth="9.00390625" defaultRowHeight="12.75"/>
  <cols>
    <col min="1" max="1" width="4.375" style="0" customWidth="1"/>
    <col min="2" max="2" width="5.125" style="0" customWidth="1"/>
    <col min="3" max="3" width="6.25390625" style="0" customWidth="1"/>
    <col min="4" max="4" width="35.625" style="0" customWidth="1"/>
    <col min="5" max="6" width="7.625" style="0" customWidth="1"/>
    <col min="7" max="7" width="6.125" style="0" customWidth="1"/>
    <col min="8" max="8" width="6.875" style="0" customWidth="1"/>
    <col min="9" max="9" width="6.75390625" style="0" customWidth="1"/>
    <col min="10" max="10" width="5.375" style="0" customWidth="1"/>
  </cols>
  <sheetData>
    <row r="2" spans="1:10" ht="20.25">
      <c r="A2" s="203" t="s">
        <v>15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27.75">
      <c r="A3" s="204" t="s">
        <v>55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ht="12.75">
      <c r="A4" s="1"/>
      <c r="B4" s="1"/>
      <c r="C4" s="23"/>
      <c r="D4" s="23"/>
      <c r="E4" s="23"/>
      <c r="F4" s="23"/>
      <c r="G4" s="23"/>
      <c r="H4" s="23"/>
      <c r="I4" s="23"/>
      <c r="J4" s="23"/>
    </row>
    <row r="5" spans="1:10" ht="15.75">
      <c r="A5" s="205" t="s">
        <v>56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1"/>
      <c r="B6" s="1"/>
      <c r="C6" s="23"/>
      <c r="D6" s="23"/>
      <c r="E6" s="23"/>
      <c r="F6" s="23"/>
      <c r="G6" s="23"/>
      <c r="H6" s="23"/>
      <c r="I6" s="23"/>
      <c r="J6" s="23"/>
    </row>
    <row r="7" spans="1:10" ht="16.5">
      <c r="A7" s="206" t="s">
        <v>10</v>
      </c>
      <c r="B7" s="206"/>
      <c r="C7" s="206"/>
      <c r="D7" s="206"/>
      <c r="E7" s="206"/>
      <c r="F7" s="206"/>
      <c r="G7" s="206"/>
      <c r="H7" s="206"/>
      <c r="I7" s="206"/>
      <c r="J7" s="206"/>
    </row>
    <row r="8" spans="1:10" ht="18">
      <c r="A8" s="199" t="s">
        <v>14</v>
      </c>
      <c r="B8" s="199"/>
      <c r="C8" s="199"/>
      <c r="D8" s="199"/>
      <c r="E8" s="199"/>
      <c r="F8" s="199"/>
      <c r="G8" s="199"/>
      <c r="H8" s="199"/>
      <c r="I8" s="199"/>
      <c r="J8" s="199"/>
    </row>
    <row r="9" spans="1:10" ht="18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18">
      <c r="A10" s="38"/>
      <c r="B10" s="38"/>
      <c r="C10" s="38"/>
      <c r="D10" s="38" t="s">
        <v>34</v>
      </c>
      <c r="E10" s="38"/>
      <c r="F10" s="38"/>
      <c r="G10" s="38" t="s">
        <v>45</v>
      </c>
      <c r="H10" s="38"/>
      <c r="I10" s="38"/>
      <c r="J10" s="38"/>
    </row>
    <row r="11" spans="1:10" ht="18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2:9" ht="42.75" customHeight="1">
      <c r="B12" s="49" t="s">
        <v>31</v>
      </c>
      <c r="C12" s="49" t="s">
        <v>27</v>
      </c>
      <c r="D12" s="49" t="s">
        <v>28</v>
      </c>
      <c r="E12" s="217" t="s">
        <v>9</v>
      </c>
      <c r="F12" s="218"/>
      <c r="G12" s="49" t="s">
        <v>25</v>
      </c>
      <c r="H12" s="49" t="s">
        <v>12</v>
      </c>
      <c r="I12" s="49" t="s">
        <v>16</v>
      </c>
    </row>
    <row r="13" spans="2:9" ht="12.75" customHeight="1" thickBot="1">
      <c r="B13" s="44"/>
      <c r="C13" s="44"/>
      <c r="D13" s="44"/>
      <c r="E13" s="44"/>
      <c r="F13" s="44"/>
      <c r="G13" s="44"/>
      <c r="H13" s="44"/>
      <c r="I13" s="44"/>
    </row>
    <row r="14" spans="2:9" ht="30.75" customHeight="1" thickBot="1">
      <c r="B14" s="214" t="s">
        <v>29</v>
      </c>
      <c r="C14" s="194" t="s">
        <v>47</v>
      </c>
      <c r="D14" s="187" t="s">
        <v>72</v>
      </c>
      <c r="E14" s="219">
        <v>210</v>
      </c>
      <c r="F14" s="220"/>
      <c r="G14" s="188"/>
      <c r="H14" s="186">
        <f>SUM(E14:F14,G14)</f>
        <v>210</v>
      </c>
      <c r="I14" s="50"/>
    </row>
    <row r="15" spans="2:9" ht="12.75" customHeight="1" thickBot="1">
      <c r="B15" s="215"/>
      <c r="C15" s="195"/>
      <c r="D15" s="191"/>
      <c r="E15" s="192"/>
      <c r="F15" s="192"/>
      <c r="G15" s="192"/>
      <c r="H15" s="190"/>
      <c r="I15" s="46"/>
    </row>
    <row r="16" spans="2:9" ht="30" customHeight="1" thickBot="1">
      <c r="B16" s="216"/>
      <c r="C16" s="45" t="s">
        <v>116</v>
      </c>
      <c r="D16" s="187" t="s">
        <v>65</v>
      </c>
      <c r="E16" s="219">
        <v>164</v>
      </c>
      <c r="F16" s="220"/>
      <c r="G16" s="188"/>
      <c r="H16" s="186">
        <f>SUM(E16:F16,G16)</f>
        <v>164</v>
      </c>
      <c r="I16" s="50">
        <v>7</v>
      </c>
    </row>
    <row r="17" spans="2:9" ht="12.75" customHeight="1" thickBot="1">
      <c r="B17" s="196"/>
      <c r="C17" s="196"/>
      <c r="D17" s="197"/>
      <c r="E17" s="197"/>
      <c r="F17" s="197"/>
      <c r="G17" s="197"/>
      <c r="H17" s="48"/>
      <c r="I17" s="48"/>
    </row>
    <row r="18" spans="2:9" ht="30" customHeight="1" thickBot="1">
      <c r="B18" s="214" t="s">
        <v>30</v>
      </c>
      <c r="C18" s="194" t="s">
        <v>46</v>
      </c>
      <c r="D18" s="187" t="s">
        <v>90</v>
      </c>
      <c r="E18" s="219">
        <v>225</v>
      </c>
      <c r="F18" s="220"/>
      <c r="G18" s="188"/>
      <c r="H18" s="186">
        <f>SUM(E18:F18,G18)</f>
        <v>225</v>
      </c>
      <c r="I18" s="50"/>
    </row>
    <row r="19" spans="2:9" ht="12.75" customHeight="1" thickBot="1">
      <c r="B19" s="215"/>
      <c r="C19" s="195"/>
      <c r="D19" s="191"/>
      <c r="E19" s="192"/>
      <c r="F19" s="192"/>
      <c r="G19" s="192"/>
      <c r="H19" s="190"/>
      <c r="I19" s="46"/>
    </row>
    <row r="20" spans="2:9" ht="30" customHeight="1" thickBot="1">
      <c r="B20" s="216"/>
      <c r="C20" s="45" t="s">
        <v>38</v>
      </c>
      <c r="D20" s="187" t="s">
        <v>78</v>
      </c>
      <c r="E20" s="219">
        <v>205</v>
      </c>
      <c r="F20" s="220"/>
      <c r="G20" s="188"/>
      <c r="H20" s="186">
        <f>SUM(E20:F20,G20)</f>
        <v>205</v>
      </c>
      <c r="I20" s="50">
        <v>6</v>
      </c>
    </row>
    <row r="21" spans="2:9" ht="12.75" customHeight="1" thickBot="1">
      <c r="B21" s="197"/>
      <c r="C21" s="196"/>
      <c r="D21" s="197"/>
      <c r="E21" s="197"/>
      <c r="F21" s="197"/>
      <c r="G21" s="197"/>
      <c r="H21" s="48"/>
      <c r="I21" s="48"/>
    </row>
    <row r="22" spans="2:9" ht="30" customHeight="1" thickBot="1">
      <c r="B22" s="214" t="s">
        <v>32</v>
      </c>
      <c r="C22" s="194" t="s">
        <v>50</v>
      </c>
      <c r="D22" s="187" t="s">
        <v>59</v>
      </c>
      <c r="E22" s="219">
        <v>150</v>
      </c>
      <c r="F22" s="220"/>
      <c r="G22" s="193"/>
      <c r="H22" s="186">
        <f>SUM(E22:F22,G22)</f>
        <v>150</v>
      </c>
      <c r="I22" s="50"/>
    </row>
    <row r="23" spans="2:9" ht="12.75" customHeight="1" thickBot="1">
      <c r="B23" s="215"/>
      <c r="C23" s="195"/>
      <c r="D23" s="191"/>
      <c r="E23" s="192"/>
      <c r="F23" s="192"/>
      <c r="G23" s="192"/>
      <c r="H23" s="190"/>
      <c r="I23" s="46"/>
    </row>
    <row r="24" spans="2:9" ht="30" customHeight="1" thickBot="1">
      <c r="B24" s="216"/>
      <c r="C24" s="45" t="s">
        <v>115</v>
      </c>
      <c r="D24" s="187" t="s">
        <v>74</v>
      </c>
      <c r="E24" s="219">
        <v>214</v>
      </c>
      <c r="F24" s="220"/>
      <c r="G24" s="193"/>
      <c r="H24" s="186">
        <f>SUM(E24:F24,G24)</f>
        <v>214</v>
      </c>
      <c r="I24" s="50">
        <v>8</v>
      </c>
    </row>
    <row r="25" spans="2:9" ht="12.75" customHeight="1" thickBot="1">
      <c r="B25" s="196"/>
      <c r="C25" s="196"/>
      <c r="D25" s="197"/>
      <c r="E25" s="197"/>
      <c r="F25" s="197"/>
      <c r="G25" s="197"/>
      <c r="H25" s="48"/>
      <c r="I25" s="48"/>
    </row>
    <row r="26" spans="2:9" ht="30" customHeight="1" thickBot="1">
      <c r="B26" s="214" t="s">
        <v>33</v>
      </c>
      <c r="C26" s="194" t="s">
        <v>48</v>
      </c>
      <c r="D26" s="187" t="s">
        <v>85</v>
      </c>
      <c r="E26" s="219">
        <v>193</v>
      </c>
      <c r="F26" s="220"/>
      <c r="G26" s="193"/>
      <c r="H26" s="186">
        <f>SUM(E26:F26,G26)</f>
        <v>193</v>
      </c>
      <c r="I26" s="50">
        <v>5</v>
      </c>
    </row>
    <row r="27" spans="2:9" ht="12.75" customHeight="1" thickBot="1">
      <c r="B27" s="215"/>
      <c r="C27" s="195"/>
      <c r="D27" s="191"/>
      <c r="E27" s="192"/>
      <c r="F27" s="192"/>
      <c r="G27" s="192"/>
      <c r="H27" s="190"/>
      <c r="I27" s="46"/>
    </row>
    <row r="28" spans="2:9" ht="30" customHeight="1" thickBot="1">
      <c r="B28" s="216"/>
      <c r="C28" s="45" t="s">
        <v>49</v>
      </c>
      <c r="D28" s="187" t="s">
        <v>88</v>
      </c>
      <c r="E28" s="219">
        <v>197</v>
      </c>
      <c r="F28" s="220"/>
      <c r="G28" s="193"/>
      <c r="H28" s="186">
        <f>SUM(E28:F28,G28)</f>
        <v>197</v>
      </c>
      <c r="I28" s="50"/>
    </row>
  </sheetData>
  <sheetProtection/>
  <mergeCells count="18">
    <mergeCell ref="E22:F22"/>
    <mergeCell ref="E24:F24"/>
    <mergeCell ref="E26:F26"/>
    <mergeCell ref="E28:F28"/>
    <mergeCell ref="B22:B24"/>
    <mergeCell ref="B26:B28"/>
    <mergeCell ref="B18:B20"/>
    <mergeCell ref="E12:F12"/>
    <mergeCell ref="E14:F14"/>
    <mergeCell ref="E16:F16"/>
    <mergeCell ref="E18:F18"/>
    <mergeCell ref="E20:F20"/>
    <mergeCell ref="A2:J2"/>
    <mergeCell ref="A3:J3"/>
    <mergeCell ref="A5:J5"/>
    <mergeCell ref="A7:J7"/>
    <mergeCell ref="A8:J8"/>
    <mergeCell ref="B14:B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L7" sqref="K7:L7"/>
    </sheetView>
  </sheetViews>
  <sheetFormatPr defaultColWidth="9.00390625" defaultRowHeight="12.75"/>
  <cols>
    <col min="1" max="1" width="6.00390625" style="0" customWidth="1"/>
    <col min="2" max="2" width="31.625" style="0" customWidth="1"/>
    <col min="3" max="3" width="8.625" style="0" customWidth="1"/>
    <col min="4" max="4" width="8.875" style="0" customWidth="1"/>
    <col min="5" max="5" width="7.875" style="0" customWidth="1"/>
    <col min="6" max="6" width="8.125" style="0" customWidth="1"/>
    <col min="7" max="7" width="6.375" style="0" customWidth="1"/>
    <col min="8" max="8" width="8.125" style="0" customWidth="1"/>
    <col min="9" max="9" width="8.00390625" style="0" customWidth="1"/>
  </cols>
  <sheetData>
    <row r="2" spans="1:9" ht="20.25">
      <c r="A2" s="203" t="s">
        <v>15</v>
      </c>
      <c r="B2" s="203"/>
      <c r="C2" s="203"/>
      <c r="D2" s="203"/>
      <c r="E2" s="203"/>
      <c r="F2" s="203"/>
      <c r="G2" s="203"/>
      <c r="H2" s="203"/>
      <c r="I2" s="203"/>
    </row>
    <row r="3" spans="1:9" ht="27.75">
      <c r="A3" s="204" t="s">
        <v>55</v>
      </c>
      <c r="B3" s="204"/>
      <c r="C3" s="204"/>
      <c r="D3" s="204"/>
      <c r="E3" s="204"/>
      <c r="F3" s="204"/>
      <c r="G3" s="204"/>
      <c r="H3" s="204"/>
      <c r="I3" s="204"/>
    </row>
    <row r="4" spans="1:9" ht="12.75">
      <c r="A4" s="1"/>
      <c r="B4" s="1"/>
      <c r="C4" s="23"/>
      <c r="D4" s="23"/>
      <c r="E4" s="23"/>
      <c r="F4" s="23"/>
      <c r="G4" s="23"/>
      <c r="H4" s="23"/>
      <c r="I4" s="23"/>
    </row>
    <row r="5" spans="1:9" ht="15.75">
      <c r="A5" s="205" t="s">
        <v>56</v>
      </c>
      <c r="B5" s="205"/>
      <c r="C5" s="205"/>
      <c r="D5" s="205"/>
      <c r="E5" s="205"/>
      <c r="F5" s="205"/>
      <c r="G5" s="205"/>
      <c r="H5" s="205"/>
      <c r="I5" s="205"/>
    </row>
    <row r="6" spans="1:9" ht="12.75">
      <c r="A6" s="1"/>
      <c r="B6" s="1"/>
      <c r="C6" s="23"/>
      <c r="D6" s="23"/>
      <c r="E6" s="23"/>
      <c r="F6" s="23"/>
      <c r="G6" s="23"/>
      <c r="H6" s="23"/>
      <c r="I6" s="23"/>
    </row>
    <row r="7" spans="1:9" ht="16.5">
      <c r="A7" s="206" t="s">
        <v>10</v>
      </c>
      <c r="B7" s="206"/>
      <c r="C7" s="206"/>
      <c r="D7" s="206"/>
      <c r="E7" s="206"/>
      <c r="F7" s="206"/>
      <c r="G7" s="206"/>
      <c r="H7" s="206"/>
      <c r="I7" s="206"/>
    </row>
    <row r="8" spans="1:9" ht="18">
      <c r="A8" s="199" t="s">
        <v>14</v>
      </c>
      <c r="B8" s="199"/>
      <c r="C8" s="199"/>
      <c r="D8" s="199"/>
      <c r="E8" s="199"/>
      <c r="F8" s="199"/>
      <c r="G8" s="199"/>
      <c r="H8" s="199"/>
      <c r="I8" s="199"/>
    </row>
    <row r="9" spans="1:9" ht="18">
      <c r="A9" s="38"/>
      <c r="B9" s="38"/>
      <c r="C9" s="38"/>
      <c r="D9" s="38"/>
      <c r="E9" s="38"/>
      <c r="F9" s="38"/>
      <c r="G9" s="38"/>
      <c r="H9" s="38"/>
      <c r="I9" s="38"/>
    </row>
    <row r="10" spans="1:9" ht="18">
      <c r="A10" s="199" t="s">
        <v>51</v>
      </c>
      <c r="B10" s="199"/>
      <c r="C10" s="199"/>
      <c r="D10" s="200"/>
      <c r="E10" s="199"/>
      <c r="F10" s="199"/>
      <c r="G10" s="199"/>
      <c r="H10" s="199"/>
      <c r="I10" s="199"/>
    </row>
    <row r="11" spans="1:9" ht="18.75" thickBot="1">
      <c r="A11" s="38"/>
      <c r="B11" s="38"/>
      <c r="C11" s="38"/>
      <c r="D11" s="38"/>
      <c r="E11" s="38"/>
      <c r="F11" s="38"/>
      <c r="G11" s="38"/>
      <c r="H11" s="38"/>
      <c r="I11" s="38"/>
    </row>
    <row r="12" spans="1:9" ht="39" thickBot="1">
      <c r="A12" s="51" t="s">
        <v>53</v>
      </c>
      <c r="B12" s="52" t="s">
        <v>52</v>
      </c>
      <c r="C12" s="55" t="s">
        <v>3</v>
      </c>
      <c r="D12" s="54" t="s">
        <v>4</v>
      </c>
      <c r="E12" s="52" t="s">
        <v>0</v>
      </c>
      <c r="F12" s="51" t="s">
        <v>1</v>
      </c>
      <c r="G12" s="52" t="s">
        <v>25</v>
      </c>
      <c r="H12" s="51" t="s">
        <v>12</v>
      </c>
      <c r="I12" s="53" t="s">
        <v>16</v>
      </c>
    </row>
    <row r="13" spans="1:9" ht="30" customHeight="1" thickBot="1">
      <c r="A13" s="56">
        <v>12</v>
      </c>
      <c r="B13" s="187" t="s">
        <v>74</v>
      </c>
      <c r="C13" s="57">
        <v>267</v>
      </c>
      <c r="D13" s="58">
        <v>215</v>
      </c>
      <c r="E13" s="59">
        <f>SUM(C13:D13)</f>
        <v>482</v>
      </c>
      <c r="F13" s="72">
        <f>AVERAGE(C13:D13)</f>
        <v>241</v>
      </c>
      <c r="G13" s="59"/>
      <c r="H13" s="60">
        <f>SUM(E13,2*G13)</f>
        <v>482</v>
      </c>
      <c r="I13" s="61">
        <v>1</v>
      </c>
    </row>
    <row r="14" spans="1:9" ht="30" customHeight="1" thickBot="1">
      <c r="A14" s="62">
        <v>14</v>
      </c>
      <c r="B14" s="187" t="s">
        <v>88</v>
      </c>
      <c r="C14" s="63">
        <v>188</v>
      </c>
      <c r="D14" s="64">
        <v>215</v>
      </c>
      <c r="E14" s="59">
        <f>SUM(C14:D14)</f>
        <v>403</v>
      </c>
      <c r="F14" s="72">
        <f>AVERAGE(C14:D14)</f>
        <v>201.5</v>
      </c>
      <c r="G14" s="59">
        <v>8</v>
      </c>
      <c r="H14" s="60">
        <f>SUM(E14,2*G14)</f>
        <v>419</v>
      </c>
      <c r="I14" s="65">
        <v>2</v>
      </c>
    </row>
    <row r="15" spans="1:9" ht="30" customHeight="1" thickBot="1">
      <c r="A15" s="62">
        <v>1</v>
      </c>
      <c r="B15" s="187" t="s">
        <v>90</v>
      </c>
      <c r="C15" s="63">
        <v>198</v>
      </c>
      <c r="D15" s="64">
        <v>185</v>
      </c>
      <c r="E15" s="59">
        <f>SUM(C15:D15)</f>
        <v>383</v>
      </c>
      <c r="F15" s="72">
        <f>AVERAGE(C15:D15)</f>
        <v>191.5</v>
      </c>
      <c r="G15" s="59"/>
      <c r="H15" s="60">
        <f>SUM(E15,2*G15)</f>
        <v>383</v>
      </c>
      <c r="I15" s="65">
        <v>3</v>
      </c>
    </row>
    <row r="16" spans="1:9" ht="30" customHeight="1" thickBot="1">
      <c r="A16" s="66">
        <v>2</v>
      </c>
      <c r="B16" s="187" t="s">
        <v>72</v>
      </c>
      <c r="C16" s="67">
        <v>191</v>
      </c>
      <c r="D16" s="68">
        <v>185</v>
      </c>
      <c r="E16" s="69">
        <f>SUM(C16:D16)</f>
        <v>376</v>
      </c>
      <c r="F16" s="73">
        <f>AVERAGE(C16:D16)</f>
        <v>188</v>
      </c>
      <c r="G16" s="69"/>
      <c r="H16" s="70">
        <f>SUM(E16,2*G16)</f>
        <v>376</v>
      </c>
      <c r="I16" s="71">
        <v>4</v>
      </c>
    </row>
  </sheetData>
  <sheetProtection/>
  <mergeCells count="6">
    <mergeCell ref="A8:I8"/>
    <mergeCell ref="A10:I10"/>
    <mergeCell ref="A2:I2"/>
    <mergeCell ref="A3:I3"/>
    <mergeCell ref="A5:I5"/>
    <mergeCell ref="A7:I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Admin</cp:lastModifiedBy>
  <cp:lastPrinted>2011-11-05T19:23:39Z</cp:lastPrinted>
  <dcterms:created xsi:type="dcterms:W3CDTF">2004-01-23T14:38:54Z</dcterms:created>
  <dcterms:modified xsi:type="dcterms:W3CDTF">2011-11-07T07:36:42Z</dcterms:modified>
  <cp:category/>
  <cp:version/>
  <cp:contentType/>
  <cp:contentStatus/>
</cp:coreProperties>
</file>