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480" windowHeight="10320" firstSheet="3" activeTab="6"/>
  </bookViews>
  <sheets>
    <sheet name="квалификация пары" sheetId="1" r:id="rId1"/>
    <sheet name="квалификация сводная" sheetId="2" r:id="rId2"/>
    <sheet name="Финал пары" sheetId="3" r:id="rId3"/>
    <sheet name="Финал - стыковые матчи 1" sheetId="4" r:id="rId4"/>
    <sheet name="Финал - стыковые матчи 2" sheetId="5" r:id="rId5"/>
    <sheet name="Финал - стыковые матчи 3" sheetId="6" r:id="rId6"/>
    <sheet name="Финал " sheetId="7" r:id="rId7"/>
  </sheets>
  <definedNames/>
  <calcPr fullCalcOnLoad="1"/>
</workbook>
</file>

<file path=xl/sharedStrings.xml><?xml version="1.0" encoding="utf-8"?>
<sst xmlns="http://schemas.openxmlformats.org/spreadsheetml/2006/main" count="215" uniqueCount="100">
  <si>
    <t>Всего</t>
  </si>
  <si>
    <t>Средний</t>
  </si>
  <si>
    <t>№</t>
  </si>
  <si>
    <t>игра 1</t>
  </si>
  <si>
    <t>игра 2</t>
  </si>
  <si>
    <t>игра 3</t>
  </si>
  <si>
    <t>игра 4</t>
  </si>
  <si>
    <t>игра 5</t>
  </si>
  <si>
    <t>игра 6</t>
  </si>
  <si>
    <t xml:space="preserve">Боулинг-центр "Галактика Развлечений" </t>
  </si>
  <si>
    <t>Кол-во игр:</t>
  </si>
  <si>
    <t>Итого</t>
  </si>
  <si>
    <t>Ганд</t>
  </si>
  <si>
    <t>Игра 2</t>
  </si>
  <si>
    <t>г. Челябинск</t>
  </si>
  <si>
    <t>Открытый Коммерческий Турнир</t>
  </si>
  <si>
    <t>Место</t>
  </si>
  <si>
    <t>Ганд.</t>
  </si>
  <si>
    <t>Игра</t>
  </si>
  <si>
    <t>1 этап</t>
  </si>
  <si>
    <t>2 этап</t>
  </si>
  <si>
    <t>ФИНАЛ ПАРНОГО ЗАЧЕТА - STEP LEDDER</t>
  </si>
  <si>
    <t>Ф. И. игрока</t>
  </si>
  <si>
    <t>Фамилии, имена игроков пары</t>
  </si>
  <si>
    <t>3 этап</t>
  </si>
  <si>
    <t>Гандикап</t>
  </si>
  <si>
    <t>Игра 1</t>
  </si>
  <si>
    <t>Ф. И. игроков пары</t>
  </si>
  <si>
    <t xml:space="preserve">Квалификация                     группа  6 (пары) </t>
  </si>
  <si>
    <t>место в квал</t>
  </si>
  <si>
    <t>Фамилии, имена игроков</t>
  </si>
  <si>
    <t>1-2</t>
  </si>
  <si>
    <t>3-4</t>
  </si>
  <si>
    <t>пара дорожек</t>
  </si>
  <si>
    <t>5-6</t>
  </si>
  <si>
    <t>7-8</t>
  </si>
  <si>
    <t>Финал: стыковые матчи</t>
  </si>
  <si>
    <t>1 матч</t>
  </si>
  <si>
    <t>2 матч</t>
  </si>
  <si>
    <t>9-16</t>
  </si>
  <si>
    <t>5</t>
  </si>
  <si>
    <t>10-15</t>
  </si>
  <si>
    <t>6</t>
  </si>
  <si>
    <t>11-14</t>
  </si>
  <si>
    <t>7</t>
  </si>
  <si>
    <t>8</t>
  </si>
  <si>
    <t>12-13</t>
  </si>
  <si>
    <t>3 матч</t>
  </si>
  <si>
    <t>1</t>
  </si>
  <si>
    <t>5-9-16</t>
  </si>
  <si>
    <t>2</t>
  </si>
  <si>
    <t>6-10-15</t>
  </si>
  <si>
    <t>3</t>
  </si>
  <si>
    <t>7-11-14</t>
  </si>
  <si>
    <t>4</t>
  </si>
  <si>
    <t>8-12-13</t>
  </si>
  <si>
    <t>Финал: игры за 1-4 места</t>
  </si>
  <si>
    <t>Ф. И. О.</t>
  </si>
  <si>
    <t>№ по квал</t>
  </si>
  <si>
    <t>"Галактическая ВЕСНА - 2012"</t>
  </si>
  <si>
    <t>20-21 апреля 2012 года</t>
  </si>
  <si>
    <t>21.04.2012г.</t>
  </si>
  <si>
    <t>20-21.04.2012г.</t>
  </si>
  <si>
    <t>Кузнецов Владимир</t>
  </si>
  <si>
    <t>Ярославцев Алексей</t>
  </si>
  <si>
    <t>Нестерова Татьяна</t>
  </si>
  <si>
    <t>Федоров Сергей</t>
  </si>
  <si>
    <t>Тинякова Елена</t>
  </si>
  <si>
    <t>Орлов Даниил</t>
  </si>
  <si>
    <t>Николаев Дмитрий</t>
  </si>
  <si>
    <t>Слободин Тимофей</t>
  </si>
  <si>
    <t>Дышлов Дмитрий</t>
  </si>
  <si>
    <t>Шаров Антон</t>
  </si>
  <si>
    <t>Смирнов Александр</t>
  </si>
  <si>
    <t>Дереглазов Влад</t>
  </si>
  <si>
    <t>Городничий Игорь</t>
  </si>
  <si>
    <t>Паршуков Алексей</t>
  </si>
  <si>
    <t>Зеленкова Евгения</t>
  </si>
  <si>
    <t>Горбунов Виталий</t>
  </si>
  <si>
    <t>Квалификация                     группа  1,2,3,4</t>
  </si>
  <si>
    <t>Зеленков Антон</t>
  </si>
  <si>
    <t>Судат Максим</t>
  </si>
  <si>
    <t>Логинов Константин</t>
  </si>
  <si>
    <t>Шалагинов Андрей</t>
  </si>
  <si>
    <t>Кобельков Максим</t>
  </si>
  <si>
    <t>Егель Алёна</t>
  </si>
  <si>
    <t>Зеленков Антон-Зеленкова Евгения</t>
  </si>
  <si>
    <t>Шалагинов Андрей-Тинякова Елена</t>
  </si>
  <si>
    <t>Паршуков Алексей-Федоров Сергей</t>
  </si>
  <si>
    <t>Дышлов Дмитрий-Николаев Дмитрий</t>
  </si>
  <si>
    <t>Логинов Константин-Дереглазов Влад</t>
  </si>
  <si>
    <t>Городничий Игорь-Ярославцев Алексей</t>
  </si>
  <si>
    <t>Кобельков Максим-Горбунов Виталий</t>
  </si>
  <si>
    <t>Слободин Тимофей-Кузнецов Владимир</t>
  </si>
  <si>
    <t>Егель Алена-Судат Максим</t>
  </si>
  <si>
    <t>Паршуков Алексей - Федоров Сергей</t>
  </si>
  <si>
    <t>Слободин Тимофей - Кузнецов Владимир</t>
  </si>
  <si>
    <t>Горбунов Виталий - Кобельков Максим</t>
  </si>
  <si>
    <t>Зеленков Антон - Зеленкова Евгения</t>
  </si>
  <si>
    <t>Егель Алена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</si>
</sst>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i/>
      <sz val="9"/>
      <name val="Arial Cyr"/>
      <family val="0"/>
    </font>
    <font>
      <b/>
      <i/>
      <sz val="7"/>
      <name val="Arial Cyr"/>
      <family val="2"/>
    </font>
    <font>
      <b/>
      <i/>
      <sz val="8"/>
      <name val="Arial Cyr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1" fontId="11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27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2" fontId="15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Border="1" applyAlignment="1">
      <alignment/>
    </xf>
    <xf numFmtId="1" fontId="11" fillId="0" borderId="13" xfId="0" applyNumberFormat="1" applyFont="1" applyFill="1" applyBorder="1" applyAlignment="1">
      <alignment/>
    </xf>
    <xf numFmtId="1" fontId="11" fillId="0" borderId="4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0" fontId="11" fillId="0" borderId="52" xfId="0" applyFont="1" applyFill="1" applyBorder="1" applyAlignment="1">
      <alignment/>
    </xf>
    <xf numFmtId="1" fontId="4" fillId="0" borderId="3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4" fillId="33" borderId="31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" fontId="11" fillId="0" borderId="57" xfId="0" applyNumberFormat="1" applyFont="1" applyFill="1" applyBorder="1" applyAlignment="1">
      <alignment/>
    </xf>
    <xf numFmtId="1" fontId="11" fillId="0" borderId="58" xfId="0" applyNumberFormat="1" applyFont="1" applyFill="1" applyBorder="1" applyAlignment="1">
      <alignment/>
    </xf>
    <xf numFmtId="0" fontId="0" fillId="33" borderId="35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" fontId="11" fillId="0" borderId="52" xfId="0" applyNumberFormat="1" applyFont="1" applyFill="1" applyBorder="1" applyAlignment="1">
      <alignment/>
    </xf>
    <xf numFmtId="1" fontId="11" fillId="0" borderId="23" xfId="0" applyNumberFormat="1" applyFont="1" applyFill="1" applyBorder="1" applyAlignment="1">
      <alignment/>
    </xf>
    <xf numFmtId="2" fontId="0" fillId="0" borderId="55" xfId="0" applyNumberFormat="1" applyBorder="1" applyAlignment="1">
      <alignment horizontal="center"/>
    </xf>
    <xf numFmtId="1" fontId="4" fillId="33" borderId="35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52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2" fontId="0" fillId="33" borderId="33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left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5" fillId="36" borderId="18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" fontId="9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9">
      <selection activeCell="F32" sqref="F32"/>
    </sheetView>
  </sheetViews>
  <sheetFormatPr defaultColWidth="9.00390625" defaultRowHeight="12.75"/>
  <cols>
    <col min="1" max="1" width="2.875" style="1" customWidth="1"/>
    <col min="2" max="2" width="35.75390625" style="1" customWidth="1"/>
    <col min="3" max="6" width="6.625" style="1" customWidth="1"/>
    <col min="7" max="7" width="6.75390625" style="1" customWidth="1"/>
    <col min="8" max="8" width="8.375" style="1" customWidth="1"/>
    <col min="9" max="9" width="5.25390625" style="1" customWidth="1"/>
    <col min="10" max="10" width="6.25390625" style="1" customWidth="1"/>
    <col min="11" max="11" width="4.375" style="1" customWidth="1"/>
    <col min="12" max="12" width="4.875" style="0" customWidth="1"/>
  </cols>
  <sheetData>
    <row r="1" spans="7:8" ht="12.75">
      <c r="G1"/>
      <c r="H1"/>
    </row>
    <row r="2" spans="1:12" ht="20.25">
      <c r="A2" s="200" t="s">
        <v>15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7.75">
      <c r="A3" s="201" t="s">
        <v>59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3:8" ht="12.75">
      <c r="C4"/>
      <c r="D4"/>
      <c r="E4"/>
      <c r="F4"/>
      <c r="G4"/>
      <c r="H4"/>
    </row>
    <row r="5" spans="1:12" ht="15.75">
      <c r="A5" s="202" t="s">
        <v>60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3:8" ht="12.75">
      <c r="C6"/>
      <c r="D6"/>
      <c r="E6"/>
      <c r="F6"/>
      <c r="G6"/>
      <c r="H6"/>
    </row>
    <row r="7" spans="1:12" ht="16.5">
      <c r="A7" s="203" t="s">
        <v>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</row>
    <row r="8" spans="1:12" ht="18">
      <c r="A8" s="196" t="s">
        <v>14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</row>
    <row r="9" spans="7:10" ht="12.75">
      <c r="G9"/>
      <c r="H9"/>
      <c r="I9"/>
      <c r="J9"/>
    </row>
    <row r="10" spans="1:12" ht="18">
      <c r="A10" s="198" t="s">
        <v>28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7:10" ht="12.75">
      <c r="G11"/>
      <c r="H11"/>
      <c r="I11"/>
      <c r="J11"/>
    </row>
    <row r="12" spans="4:8" ht="15">
      <c r="D12" s="4" t="s">
        <v>10</v>
      </c>
      <c r="F12" s="3">
        <v>4</v>
      </c>
      <c r="G12" s="22"/>
      <c r="H12" s="22" t="s">
        <v>61</v>
      </c>
    </row>
    <row r="13" spans="10:12" ht="13.5" thickBot="1">
      <c r="J13" s="8"/>
      <c r="K13" s="8"/>
      <c r="L13" s="9"/>
    </row>
    <row r="14" spans="1:12" ht="18" customHeight="1" thickBot="1">
      <c r="A14" s="42" t="s">
        <v>2</v>
      </c>
      <c r="B14" s="78" t="s">
        <v>27</v>
      </c>
      <c r="C14" s="75" t="s">
        <v>3</v>
      </c>
      <c r="D14" s="17" t="s">
        <v>4</v>
      </c>
      <c r="E14" s="17" t="s">
        <v>5</v>
      </c>
      <c r="F14" s="20" t="s">
        <v>6</v>
      </c>
      <c r="G14" s="78" t="s">
        <v>0</v>
      </c>
      <c r="H14" s="85" t="s">
        <v>1</v>
      </c>
      <c r="I14" s="78" t="s">
        <v>12</v>
      </c>
      <c r="J14" s="91" t="s">
        <v>11</v>
      </c>
      <c r="K14" s="88"/>
      <c r="L14" s="34"/>
    </row>
    <row r="15" spans="1:12" ht="18" customHeight="1">
      <c r="A15" s="97">
        <v>1</v>
      </c>
      <c r="B15" s="105" t="s">
        <v>92</v>
      </c>
      <c r="C15" s="127">
        <v>235</v>
      </c>
      <c r="D15" s="19">
        <v>269</v>
      </c>
      <c r="E15" s="129">
        <v>183</v>
      </c>
      <c r="F15" s="178">
        <v>216</v>
      </c>
      <c r="G15" s="108">
        <f aca="true" t="shared" si="0" ref="G15:G23">SUM(C15:F15)</f>
        <v>903</v>
      </c>
      <c r="H15" s="110">
        <f aca="true" t="shared" si="1" ref="H15:H23">(G15)/$F$12</f>
        <v>225.75</v>
      </c>
      <c r="I15" s="98"/>
      <c r="J15" s="102">
        <f aca="true" t="shared" si="2" ref="J15:J23">SUM(G15,I15*$F$12)</f>
        <v>903</v>
      </c>
      <c r="K15" s="101"/>
      <c r="L15" s="33"/>
    </row>
    <row r="16" spans="1:12" ht="18" customHeight="1">
      <c r="A16" s="73">
        <v>2</v>
      </c>
      <c r="B16" s="80" t="s">
        <v>93</v>
      </c>
      <c r="C16" s="14">
        <v>202</v>
      </c>
      <c r="D16" s="6">
        <v>212</v>
      </c>
      <c r="E16" s="11">
        <v>206</v>
      </c>
      <c r="F16" s="11">
        <v>236</v>
      </c>
      <c r="G16" s="83">
        <f t="shared" si="0"/>
        <v>856</v>
      </c>
      <c r="H16" s="99">
        <f t="shared" si="1"/>
        <v>214</v>
      </c>
      <c r="I16" s="100"/>
      <c r="J16" s="102">
        <f t="shared" si="2"/>
        <v>856</v>
      </c>
      <c r="K16" s="89">
        <f aca="true" t="shared" si="3" ref="K16:K23">SUM(J16,-J15)</f>
        <v>-47</v>
      </c>
      <c r="L16" s="29">
        <f aca="true" t="shared" si="4" ref="L16:L23">SUM(J16,-$J$15)</f>
        <v>-47</v>
      </c>
    </row>
    <row r="17" spans="1:13" ht="18" customHeight="1">
      <c r="A17" s="73">
        <v>3</v>
      </c>
      <c r="B17" s="80" t="s">
        <v>86</v>
      </c>
      <c r="C17" s="15">
        <v>194</v>
      </c>
      <c r="D17" s="10">
        <v>227</v>
      </c>
      <c r="E17" s="15">
        <v>211</v>
      </c>
      <c r="F17" s="11">
        <v>194</v>
      </c>
      <c r="G17" s="83">
        <f t="shared" si="0"/>
        <v>826</v>
      </c>
      <c r="H17" s="99">
        <f t="shared" si="1"/>
        <v>206.5</v>
      </c>
      <c r="I17" s="100">
        <v>4</v>
      </c>
      <c r="J17" s="102">
        <f t="shared" si="2"/>
        <v>842</v>
      </c>
      <c r="K17" s="89">
        <f t="shared" si="3"/>
        <v>-14</v>
      </c>
      <c r="L17" s="29">
        <f t="shared" si="4"/>
        <v>-61</v>
      </c>
      <c r="M17" s="40"/>
    </row>
    <row r="18" spans="1:12" ht="18" customHeight="1" thickBot="1">
      <c r="A18" s="74">
        <v>4</v>
      </c>
      <c r="B18" s="106" t="s">
        <v>88</v>
      </c>
      <c r="C18" s="77">
        <v>183</v>
      </c>
      <c r="D18" s="179">
        <v>191</v>
      </c>
      <c r="E18" s="72">
        <v>186</v>
      </c>
      <c r="F18" s="72">
        <v>225</v>
      </c>
      <c r="G18" s="84">
        <f t="shared" si="0"/>
        <v>785</v>
      </c>
      <c r="H18" s="148">
        <f t="shared" si="1"/>
        <v>196.25</v>
      </c>
      <c r="I18" s="144"/>
      <c r="J18" s="116">
        <f t="shared" si="2"/>
        <v>785</v>
      </c>
      <c r="K18" s="90">
        <f t="shared" si="3"/>
        <v>-57</v>
      </c>
      <c r="L18" s="36">
        <f t="shared" si="4"/>
        <v>-118</v>
      </c>
    </row>
    <row r="19" spans="1:12" ht="18" customHeight="1">
      <c r="A19" s="97">
        <v>5</v>
      </c>
      <c r="B19" s="105" t="s">
        <v>90</v>
      </c>
      <c r="C19" s="104">
        <v>191</v>
      </c>
      <c r="D19" s="16">
        <v>189</v>
      </c>
      <c r="E19" s="30">
        <v>225</v>
      </c>
      <c r="F19" s="30">
        <v>151</v>
      </c>
      <c r="G19" s="108">
        <f t="shared" si="0"/>
        <v>756</v>
      </c>
      <c r="H19" s="110">
        <f t="shared" si="1"/>
        <v>189</v>
      </c>
      <c r="I19" s="98"/>
      <c r="J19" s="102">
        <f t="shared" si="2"/>
        <v>756</v>
      </c>
      <c r="K19" s="146">
        <f t="shared" si="3"/>
        <v>-29</v>
      </c>
      <c r="L19" s="147">
        <f t="shared" si="4"/>
        <v>-147</v>
      </c>
    </row>
    <row r="20" spans="1:12" ht="18" customHeight="1">
      <c r="A20" s="73">
        <v>6</v>
      </c>
      <c r="B20" s="80" t="s">
        <v>89</v>
      </c>
      <c r="C20" s="14">
        <v>147</v>
      </c>
      <c r="D20" s="10">
        <v>181</v>
      </c>
      <c r="E20" s="11">
        <v>188</v>
      </c>
      <c r="F20" s="11">
        <v>200</v>
      </c>
      <c r="G20" s="83">
        <f t="shared" si="0"/>
        <v>716</v>
      </c>
      <c r="H20" s="99">
        <f t="shared" si="1"/>
        <v>179</v>
      </c>
      <c r="I20" s="100"/>
      <c r="J20" s="102">
        <f t="shared" si="2"/>
        <v>716</v>
      </c>
      <c r="K20" s="89">
        <f t="shared" si="3"/>
        <v>-40</v>
      </c>
      <c r="L20" s="29">
        <f t="shared" si="4"/>
        <v>-187</v>
      </c>
    </row>
    <row r="21" spans="1:12" ht="18" customHeight="1">
      <c r="A21" s="73">
        <v>7</v>
      </c>
      <c r="B21" s="80" t="s">
        <v>87</v>
      </c>
      <c r="C21" s="14">
        <v>139</v>
      </c>
      <c r="D21" s="10">
        <v>171</v>
      </c>
      <c r="E21" s="11">
        <v>202</v>
      </c>
      <c r="F21" s="11">
        <v>167</v>
      </c>
      <c r="G21" s="83">
        <f t="shared" si="0"/>
        <v>679</v>
      </c>
      <c r="H21" s="99">
        <f t="shared" si="1"/>
        <v>169.75</v>
      </c>
      <c r="I21" s="96">
        <v>4</v>
      </c>
      <c r="J21" s="102">
        <f t="shared" si="2"/>
        <v>695</v>
      </c>
      <c r="K21" s="89">
        <f t="shared" si="3"/>
        <v>-21</v>
      </c>
      <c r="L21" s="29">
        <f t="shared" si="4"/>
        <v>-208</v>
      </c>
    </row>
    <row r="22" spans="1:12" ht="18" customHeight="1">
      <c r="A22" s="73">
        <v>8</v>
      </c>
      <c r="B22" s="80" t="s">
        <v>94</v>
      </c>
      <c r="C22" s="14">
        <v>153</v>
      </c>
      <c r="D22" s="10">
        <v>166</v>
      </c>
      <c r="E22" s="10">
        <v>153</v>
      </c>
      <c r="F22" s="30">
        <v>201</v>
      </c>
      <c r="G22" s="83">
        <f t="shared" si="0"/>
        <v>673</v>
      </c>
      <c r="H22" s="99">
        <f t="shared" si="1"/>
        <v>168.25</v>
      </c>
      <c r="I22" s="96">
        <v>4</v>
      </c>
      <c r="J22" s="102">
        <f t="shared" si="2"/>
        <v>689</v>
      </c>
      <c r="K22" s="89">
        <f t="shared" si="3"/>
        <v>-6</v>
      </c>
      <c r="L22" s="29">
        <f t="shared" si="4"/>
        <v>-214</v>
      </c>
    </row>
    <row r="23" spans="1:12" ht="18" customHeight="1" thickBot="1">
      <c r="A23" s="74">
        <v>9</v>
      </c>
      <c r="B23" s="106" t="s">
        <v>91</v>
      </c>
      <c r="C23" s="112">
        <v>180</v>
      </c>
      <c r="D23" s="35">
        <v>155</v>
      </c>
      <c r="E23" s="115">
        <v>179</v>
      </c>
      <c r="F23" s="114">
        <v>160</v>
      </c>
      <c r="G23" s="109">
        <f t="shared" si="0"/>
        <v>674</v>
      </c>
      <c r="H23" s="111">
        <f t="shared" si="1"/>
        <v>168.5</v>
      </c>
      <c r="I23" s="84"/>
      <c r="J23" s="93">
        <f t="shared" si="2"/>
        <v>674</v>
      </c>
      <c r="K23" s="90">
        <f t="shared" si="3"/>
        <v>-15</v>
      </c>
      <c r="L23" s="36">
        <f t="shared" si="4"/>
        <v>-229</v>
      </c>
    </row>
    <row r="24" spans="2:12" ht="12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2:12" ht="15.75"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41"/>
    </row>
    <row r="27" spans="2:12" ht="12.7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9" spans="2:12" ht="12.75"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</row>
    <row r="30" spans="2:12" ht="12.75"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</row>
    <row r="31" spans="2:12" ht="12.75"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</sheetData>
  <sheetProtection/>
  <mergeCells count="11">
    <mergeCell ref="A10:L10"/>
    <mergeCell ref="B25:K25"/>
    <mergeCell ref="B27:L27"/>
    <mergeCell ref="B29:L29"/>
    <mergeCell ref="B30:L30"/>
    <mergeCell ref="B31:L31"/>
    <mergeCell ref="A2:L2"/>
    <mergeCell ref="A3:L3"/>
    <mergeCell ref="A5:L5"/>
    <mergeCell ref="A7:L7"/>
    <mergeCell ref="A8:L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6">
      <selection activeCell="S29" sqref="S29"/>
    </sheetView>
  </sheetViews>
  <sheetFormatPr defaultColWidth="9.00390625" defaultRowHeight="12.75"/>
  <cols>
    <col min="1" max="1" width="2.875" style="1" customWidth="1"/>
    <col min="2" max="2" width="19.375" style="1" customWidth="1"/>
    <col min="3" max="3" width="6.375" style="1" customWidth="1"/>
    <col min="4" max="5" width="6.25390625" style="1" customWidth="1"/>
    <col min="6" max="6" width="6.125" style="1" customWidth="1"/>
    <col min="7" max="7" width="6.00390625" style="1" customWidth="1"/>
    <col min="8" max="8" width="6.125" style="1" customWidth="1"/>
    <col min="9" max="9" width="6.75390625" style="1" customWidth="1"/>
    <col min="10" max="10" width="8.625" style="1" customWidth="1"/>
    <col min="11" max="11" width="5.125" style="1" customWidth="1"/>
    <col min="12" max="12" width="8.00390625" style="1" customWidth="1"/>
    <col min="13" max="13" width="5.00390625" style="1" customWidth="1"/>
    <col min="14" max="14" width="5.00390625" style="0" customWidth="1"/>
  </cols>
  <sheetData>
    <row r="1" spans="9:10" ht="12.75">
      <c r="I1"/>
      <c r="J1"/>
    </row>
    <row r="2" spans="1:14" ht="20.25">
      <c r="A2" s="200" t="s">
        <v>15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27.75">
      <c r="A3" s="201" t="s">
        <v>59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3:10" ht="12.75">
      <c r="C4"/>
      <c r="D4"/>
      <c r="E4"/>
      <c r="F4"/>
      <c r="G4"/>
      <c r="H4"/>
      <c r="I4"/>
      <c r="J4"/>
    </row>
    <row r="5" spans="1:14" ht="15.75">
      <c r="A5" s="202" t="s">
        <v>60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3:10" ht="12.75">
      <c r="C6"/>
      <c r="D6"/>
      <c r="E6"/>
      <c r="F6"/>
      <c r="G6"/>
      <c r="H6"/>
      <c r="I6"/>
      <c r="J6"/>
    </row>
    <row r="7" spans="1:14" ht="16.5">
      <c r="A7" s="203" t="s">
        <v>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ht="18">
      <c r="A8" s="196" t="s">
        <v>14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9:12" ht="12.75">
      <c r="I9"/>
      <c r="J9"/>
      <c r="K9"/>
      <c r="L9"/>
    </row>
    <row r="10" spans="1:14" ht="18">
      <c r="A10" s="198" t="s">
        <v>79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9:12" ht="12.75">
      <c r="I11"/>
      <c r="J11"/>
      <c r="K11"/>
      <c r="L11"/>
    </row>
    <row r="12" spans="4:10" ht="15">
      <c r="D12" s="4" t="s">
        <v>10</v>
      </c>
      <c r="F12" s="3">
        <v>6</v>
      </c>
      <c r="I12" s="22" t="s">
        <v>62</v>
      </c>
      <c r="J12" s="3"/>
    </row>
    <row r="13" ht="13.5" thickBot="1"/>
    <row r="14" spans="1:14" ht="15" customHeight="1" thickBot="1">
      <c r="A14" s="42" t="s">
        <v>2</v>
      </c>
      <c r="B14" s="78" t="s">
        <v>22</v>
      </c>
      <c r="C14" s="75" t="s">
        <v>3</v>
      </c>
      <c r="D14" s="17" t="s">
        <v>4</v>
      </c>
      <c r="E14" s="17" t="s">
        <v>5</v>
      </c>
      <c r="F14" s="17" t="s">
        <v>6</v>
      </c>
      <c r="G14" s="17" t="s">
        <v>7</v>
      </c>
      <c r="H14" s="20" t="s">
        <v>8</v>
      </c>
      <c r="I14" s="78" t="s">
        <v>0</v>
      </c>
      <c r="J14" s="85" t="s">
        <v>1</v>
      </c>
      <c r="K14" s="78" t="s">
        <v>12</v>
      </c>
      <c r="L14" s="91" t="s">
        <v>11</v>
      </c>
      <c r="M14" s="88"/>
      <c r="N14" s="34"/>
    </row>
    <row r="15" spans="1:14" ht="15" customHeight="1">
      <c r="A15" s="140">
        <v>1</v>
      </c>
      <c r="B15" s="79" t="s">
        <v>70</v>
      </c>
      <c r="C15" s="138">
        <v>257</v>
      </c>
      <c r="D15" s="168">
        <v>279</v>
      </c>
      <c r="E15" s="139">
        <v>235</v>
      </c>
      <c r="F15" s="154">
        <v>203</v>
      </c>
      <c r="G15" s="71">
        <v>224</v>
      </c>
      <c r="H15" s="81">
        <v>208</v>
      </c>
      <c r="I15" s="82">
        <f aca="true" t="shared" si="0" ref="I15:I36">SUM(C15:H15)</f>
        <v>1406</v>
      </c>
      <c r="J15" s="142">
        <f aca="true" t="shared" si="1" ref="J15:J36">(I15)/$F$12</f>
        <v>234.33333333333334</v>
      </c>
      <c r="K15" s="143"/>
      <c r="L15" s="102">
        <f aca="true" t="shared" si="2" ref="L15:L36">SUM(I15,K15*$F$12)</f>
        <v>1406</v>
      </c>
      <c r="M15" s="101"/>
      <c r="N15" s="33"/>
    </row>
    <row r="16" spans="1:14" ht="15" customHeight="1">
      <c r="A16" s="141">
        <v>2</v>
      </c>
      <c r="B16" s="118" t="s">
        <v>64</v>
      </c>
      <c r="C16" s="128">
        <v>201</v>
      </c>
      <c r="D16" s="124">
        <v>244</v>
      </c>
      <c r="E16" s="120">
        <v>221</v>
      </c>
      <c r="F16" s="119">
        <v>235</v>
      </c>
      <c r="G16" s="119">
        <v>217</v>
      </c>
      <c r="H16" s="120">
        <v>267</v>
      </c>
      <c r="I16" s="121">
        <f t="shared" si="0"/>
        <v>1385</v>
      </c>
      <c r="J16" s="122">
        <f t="shared" si="1"/>
        <v>230.83333333333334</v>
      </c>
      <c r="K16" s="123"/>
      <c r="L16" s="117">
        <f t="shared" si="2"/>
        <v>1385</v>
      </c>
      <c r="M16" s="89">
        <f aca="true" t="shared" si="3" ref="M16:M36">SUM(L16,-L15)</f>
        <v>-21</v>
      </c>
      <c r="N16" s="29">
        <f>SUM(L16,-$L$15)</f>
        <v>-21</v>
      </c>
    </row>
    <row r="17" spans="1:14" ht="15" customHeight="1">
      <c r="A17" s="141">
        <v>3</v>
      </c>
      <c r="B17" s="94" t="s">
        <v>84</v>
      </c>
      <c r="C17" s="39">
        <v>267</v>
      </c>
      <c r="D17" s="2">
        <v>244</v>
      </c>
      <c r="E17" s="39">
        <v>252</v>
      </c>
      <c r="F17" s="2">
        <v>185</v>
      </c>
      <c r="G17" s="5">
        <v>192</v>
      </c>
      <c r="H17" s="26">
        <v>235</v>
      </c>
      <c r="I17" s="96">
        <f t="shared" si="0"/>
        <v>1375</v>
      </c>
      <c r="J17" s="136">
        <f t="shared" si="1"/>
        <v>229.16666666666666</v>
      </c>
      <c r="K17" s="137"/>
      <c r="L17" s="102">
        <f t="shared" si="2"/>
        <v>1375</v>
      </c>
      <c r="M17" s="89">
        <f t="shared" si="3"/>
        <v>-10</v>
      </c>
      <c r="N17" s="29">
        <f>SUM(L17,-$L$15)</f>
        <v>-31</v>
      </c>
    </row>
    <row r="18" spans="1:14" ht="15" customHeight="1">
      <c r="A18" s="141">
        <v>4</v>
      </c>
      <c r="B18" s="118" t="s">
        <v>76</v>
      </c>
      <c r="C18" s="128">
        <v>246</v>
      </c>
      <c r="D18" s="119">
        <v>226</v>
      </c>
      <c r="E18" s="120">
        <v>262</v>
      </c>
      <c r="F18" s="119">
        <v>213</v>
      </c>
      <c r="G18" s="119">
        <v>209</v>
      </c>
      <c r="H18" s="120">
        <v>206</v>
      </c>
      <c r="I18" s="121">
        <f t="shared" si="0"/>
        <v>1362</v>
      </c>
      <c r="J18" s="122">
        <f t="shared" si="1"/>
        <v>227</v>
      </c>
      <c r="K18" s="135"/>
      <c r="L18" s="117">
        <f t="shared" si="2"/>
        <v>1362</v>
      </c>
      <c r="M18" s="89">
        <f t="shared" si="3"/>
        <v>-13</v>
      </c>
      <c r="N18" s="29">
        <f>SUM(L18,-$L$15)</f>
        <v>-44</v>
      </c>
    </row>
    <row r="19" spans="1:14" ht="15" customHeight="1">
      <c r="A19" s="141">
        <v>5</v>
      </c>
      <c r="B19" s="118" t="s">
        <v>77</v>
      </c>
      <c r="C19" s="128">
        <v>201</v>
      </c>
      <c r="D19" s="119">
        <v>230</v>
      </c>
      <c r="E19" s="120">
        <v>204</v>
      </c>
      <c r="F19" s="119">
        <v>204</v>
      </c>
      <c r="G19" s="119">
        <v>209</v>
      </c>
      <c r="H19" s="153">
        <v>257</v>
      </c>
      <c r="I19" s="121">
        <f t="shared" si="0"/>
        <v>1305</v>
      </c>
      <c r="J19" s="122">
        <f t="shared" si="1"/>
        <v>217.5</v>
      </c>
      <c r="K19" s="123">
        <v>8</v>
      </c>
      <c r="L19" s="177">
        <f t="shared" si="2"/>
        <v>1353</v>
      </c>
      <c r="M19" s="89">
        <f t="shared" si="3"/>
        <v>-9</v>
      </c>
      <c r="N19" s="29">
        <f>SUM(L19,-$L$15)</f>
        <v>-53</v>
      </c>
    </row>
    <row r="20" spans="1:14" ht="15" customHeight="1">
      <c r="A20" s="141">
        <v>6</v>
      </c>
      <c r="B20" s="166" t="s">
        <v>78</v>
      </c>
      <c r="C20" s="167">
        <v>194</v>
      </c>
      <c r="D20" s="169">
        <v>225</v>
      </c>
      <c r="E20" s="170">
        <v>200</v>
      </c>
      <c r="F20" s="171">
        <v>232</v>
      </c>
      <c r="G20" s="172">
        <v>238</v>
      </c>
      <c r="H20" s="173">
        <v>257</v>
      </c>
      <c r="I20" s="174">
        <f t="shared" si="0"/>
        <v>1346</v>
      </c>
      <c r="J20" s="175">
        <f t="shared" si="1"/>
        <v>224.33333333333334</v>
      </c>
      <c r="K20" s="176"/>
      <c r="L20" s="117">
        <f t="shared" si="2"/>
        <v>1346</v>
      </c>
      <c r="M20" s="89">
        <f t="shared" si="3"/>
        <v>-7</v>
      </c>
      <c r="N20" s="29">
        <f>SUM(L20,-$L$15)</f>
        <v>-60</v>
      </c>
    </row>
    <row r="21" spans="1:14" ht="15" customHeight="1">
      <c r="A21" s="141">
        <v>7</v>
      </c>
      <c r="B21" s="80" t="s">
        <v>72</v>
      </c>
      <c r="C21" s="14">
        <v>194</v>
      </c>
      <c r="D21" s="6">
        <v>256</v>
      </c>
      <c r="E21" s="11">
        <v>234</v>
      </c>
      <c r="F21" s="10">
        <v>226</v>
      </c>
      <c r="G21" s="10">
        <v>215</v>
      </c>
      <c r="H21" s="11">
        <v>215</v>
      </c>
      <c r="I21" s="83">
        <f t="shared" si="0"/>
        <v>1340</v>
      </c>
      <c r="J21" s="99">
        <f t="shared" si="1"/>
        <v>223.33333333333334</v>
      </c>
      <c r="K21" s="96"/>
      <c r="L21" s="145">
        <f t="shared" si="2"/>
        <v>1340</v>
      </c>
      <c r="M21" s="89">
        <f t="shared" si="3"/>
        <v>-6</v>
      </c>
      <c r="N21" s="29">
        <f aca="true" t="shared" si="4" ref="N21:N36">SUM(L21,-$L$15)</f>
        <v>-66</v>
      </c>
    </row>
    <row r="22" spans="1:14" ht="15" customHeight="1">
      <c r="A22" s="141">
        <v>8</v>
      </c>
      <c r="B22" s="80" t="s">
        <v>85</v>
      </c>
      <c r="C22" s="15">
        <v>183</v>
      </c>
      <c r="D22" s="10">
        <v>255</v>
      </c>
      <c r="E22" s="15">
        <v>189</v>
      </c>
      <c r="F22" s="10">
        <v>211</v>
      </c>
      <c r="G22" s="10">
        <v>217</v>
      </c>
      <c r="H22" s="11">
        <v>234</v>
      </c>
      <c r="I22" s="83">
        <f t="shared" si="0"/>
        <v>1289</v>
      </c>
      <c r="J22" s="99">
        <f t="shared" si="1"/>
        <v>214.83333333333334</v>
      </c>
      <c r="K22" s="100">
        <v>8</v>
      </c>
      <c r="L22" s="102">
        <f t="shared" si="2"/>
        <v>1337</v>
      </c>
      <c r="M22" s="89">
        <f t="shared" si="3"/>
        <v>-3</v>
      </c>
      <c r="N22" s="29">
        <f t="shared" si="4"/>
        <v>-69</v>
      </c>
    </row>
    <row r="23" spans="1:14" ht="15" customHeight="1">
      <c r="A23" s="141">
        <v>9</v>
      </c>
      <c r="B23" s="118" t="s">
        <v>63</v>
      </c>
      <c r="C23" s="128">
        <v>204</v>
      </c>
      <c r="D23" s="119">
        <v>236</v>
      </c>
      <c r="E23" s="120">
        <v>205</v>
      </c>
      <c r="F23" s="119">
        <v>217</v>
      </c>
      <c r="G23" s="119">
        <v>246</v>
      </c>
      <c r="H23" s="120">
        <v>206</v>
      </c>
      <c r="I23" s="121">
        <f t="shared" si="0"/>
        <v>1314</v>
      </c>
      <c r="J23" s="122">
        <f t="shared" si="1"/>
        <v>219</v>
      </c>
      <c r="K23" s="123"/>
      <c r="L23" s="149">
        <f t="shared" si="2"/>
        <v>1314</v>
      </c>
      <c r="M23" s="89">
        <f t="shared" si="3"/>
        <v>-23</v>
      </c>
      <c r="N23" s="29">
        <f t="shared" si="4"/>
        <v>-92</v>
      </c>
    </row>
    <row r="24" spans="1:14" ht="15" customHeight="1">
      <c r="A24" s="141">
        <v>10</v>
      </c>
      <c r="B24" s="105" t="s">
        <v>75</v>
      </c>
      <c r="C24" s="127">
        <v>247</v>
      </c>
      <c r="D24" s="19">
        <v>239</v>
      </c>
      <c r="E24" s="129">
        <v>235</v>
      </c>
      <c r="F24" s="130">
        <v>196</v>
      </c>
      <c r="G24" s="32">
        <v>180</v>
      </c>
      <c r="H24" s="107">
        <v>203</v>
      </c>
      <c r="I24" s="108">
        <f t="shared" si="0"/>
        <v>1300</v>
      </c>
      <c r="J24" s="110">
        <f t="shared" si="1"/>
        <v>216.66666666666666</v>
      </c>
      <c r="K24" s="98"/>
      <c r="L24" s="92">
        <f t="shared" si="2"/>
        <v>1300</v>
      </c>
      <c r="M24" s="89">
        <f>SUM(L24,-L23)</f>
        <v>-14</v>
      </c>
      <c r="N24" s="29">
        <f>SUM(L24,-$L$15)</f>
        <v>-106</v>
      </c>
    </row>
    <row r="25" spans="1:14" ht="15" customHeight="1">
      <c r="A25" s="141">
        <v>11</v>
      </c>
      <c r="B25" s="80" t="s">
        <v>80</v>
      </c>
      <c r="C25" s="76">
        <v>226</v>
      </c>
      <c r="D25" s="18">
        <v>227</v>
      </c>
      <c r="E25" s="13">
        <v>226</v>
      </c>
      <c r="F25" s="12">
        <v>212</v>
      </c>
      <c r="G25" s="10">
        <v>203</v>
      </c>
      <c r="H25" s="11">
        <v>205</v>
      </c>
      <c r="I25" s="83">
        <f t="shared" si="0"/>
        <v>1299</v>
      </c>
      <c r="J25" s="99">
        <f t="shared" si="1"/>
        <v>216.5</v>
      </c>
      <c r="K25" s="96"/>
      <c r="L25" s="162">
        <f t="shared" si="2"/>
        <v>1299</v>
      </c>
      <c r="M25" s="89">
        <f>SUM(L25,-L24)</f>
        <v>-1</v>
      </c>
      <c r="N25" s="29">
        <f>SUM(L25,-$L$15)</f>
        <v>-107</v>
      </c>
    </row>
    <row r="26" spans="1:14" ht="15" customHeight="1">
      <c r="A26" s="141">
        <v>12</v>
      </c>
      <c r="B26" s="80" t="s">
        <v>66</v>
      </c>
      <c r="C26" s="14">
        <v>201</v>
      </c>
      <c r="D26" s="10">
        <v>209</v>
      </c>
      <c r="E26" s="11">
        <v>191</v>
      </c>
      <c r="F26" s="10">
        <v>217</v>
      </c>
      <c r="G26" s="10">
        <v>238</v>
      </c>
      <c r="H26" s="11">
        <v>239</v>
      </c>
      <c r="I26" s="83">
        <f t="shared" si="0"/>
        <v>1295</v>
      </c>
      <c r="J26" s="99">
        <f t="shared" si="1"/>
        <v>215.83333333333334</v>
      </c>
      <c r="K26" s="96"/>
      <c r="L26" s="92">
        <f t="shared" si="2"/>
        <v>1295</v>
      </c>
      <c r="M26" s="89">
        <f>SUM(L26,-L25)</f>
        <v>-4</v>
      </c>
      <c r="N26" s="29">
        <f t="shared" si="4"/>
        <v>-111</v>
      </c>
    </row>
    <row r="27" spans="1:14" ht="15" customHeight="1" thickBot="1">
      <c r="A27" s="165">
        <v>13</v>
      </c>
      <c r="B27" s="70" t="s">
        <v>67</v>
      </c>
      <c r="C27" s="150">
        <v>189</v>
      </c>
      <c r="D27" s="103">
        <v>226</v>
      </c>
      <c r="E27" s="131">
        <v>187</v>
      </c>
      <c r="F27" s="103">
        <v>222</v>
      </c>
      <c r="G27" s="103">
        <v>221</v>
      </c>
      <c r="H27" s="131">
        <v>200</v>
      </c>
      <c r="I27" s="132">
        <f t="shared" si="0"/>
        <v>1245</v>
      </c>
      <c r="J27" s="151">
        <f t="shared" si="1"/>
        <v>207.5</v>
      </c>
      <c r="K27" s="152">
        <v>8</v>
      </c>
      <c r="L27" s="116">
        <f t="shared" si="2"/>
        <v>1293</v>
      </c>
      <c r="M27" s="133">
        <f>SUM(L27,-L26)</f>
        <v>-2</v>
      </c>
      <c r="N27" s="134">
        <f t="shared" si="4"/>
        <v>-113</v>
      </c>
    </row>
    <row r="28" spans="1:14" ht="15" customHeight="1">
      <c r="A28" s="140">
        <v>14</v>
      </c>
      <c r="B28" s="105" t="s">
        <v>71</v>
      </c>
      <c r="C28" s="104">
        <v>186</v>
      </c>
      <c r="D28" s="16">
        <v>196</v>
      </c>
      <c r="E28" s="30">
        <v>255</v>
      </c>
      <c r="F28" s="31">
        <v>255</v>
      </c>
      <c r="G28" s="32">
        <v>206</v>
      </c>
      <c r="H28" s="107">
        <v>192</v>
      </c>
      <c r="I28" s="108">
        <f t="shared" si="0"/>
        <v>1290</v>
      </c>
      <c r="J28" s="110">
        <f t="shared" si="1"/>
        <v>215</v>
      </c>
      <c r="K28" s="98"/>
      <c r="L28" s="102">
        <f t="shared" si="2"/>
        <v>1290</v>
      </c>
      <c r="M28" s="146">
        <f t="shared" si="3"/>
        <v>-3</v>
      </c>
      <c r="N28" s="147">
        <f t="shared" si="4"/>
        <v>-116</v>
      </c>
    </row>
    <row r="29" spans="1:14" ht="15" customHeight="1">
      <c r="A29" s="141">
        <v>15</v>
      </c>
      <c r="B29" s="80" t="s">
        <v>74</v>
      </c>
      <c r="C29" s="14">
        <v>214</v>
      </c>
      <c r="D29" s="10">
        <v>267</v>
      </c>
      <c r="E29" s="11">
        <v>222</v>
      </c>
      <c r="F29" s="10">
        <v>182</v>
      </c>
      <c r="G29" s="10">
        <v>194</v>
      </c>
      <c r="H29" s="11">
        <v>180</v>
      </c>
      <c r="I29" s="83">
        <f t="shared" si="0"/>
        <v>1259</v>
      </c>
      <c r="J29" s="99">
        <f t="shared" si="1"/>
        <v>209.83333333333334</v>
      </c>
      <c r="K29" s="96"/>
      <c r="L29" s="102">
        <f t="shared" si="2"/>
        <v>1259</v>
      </c>
      <c r="M29" s="89">
        <f t="shared" si="3"/>
        <v>-31</v>
      </c>
      <c r="N29" s="29">
        <f t="shared" si="4"/>
        <v>-147</v>
      </c>
    </row>
    <row r="30" spans="1:14" ht="15" customHeight="1">
      <c r="A30" s="141">
        <v>16</v>
      </c>
      <c r="B30" s="94" t="s">
        <v>81</v>
      </c>
      <c r="C30" s="95">
        <v>198</v>
      </c>
      <c r="D30" s="155">
        <v>181</v>
      </c>
      <c r="E30" s="7">
        <v>277</v>
      </c>
      <c r="F30" s="2">
        <v>181</v>
      </c>
      <c r="G30" s="5">
        <v>186</v>
      </c>
      <c r="H30" s="26">
        <v>203</v>
      </c>
      <c r="I30" s="96">
        <f t="shared" si="0"/>
        <v>1226</v>
      </c>
      <c r="J30" s="136">
        <f t="shared" si="1"/>
        <v>204.33333333333334</v>
      </c>
      <c r="K30" s="137"/>
      <c r="L30" s="102">
        <f t="shared" si="2"/>
        <v>1226</v>
      </c>
      <c r="M30" s="89">
        <f t="shared" si="3"/>
        <v>-33</v>
      </c>
      <c r="N30" s="29">
        <f t="shared" si="4"/>
        <v>-180</v>
      </c>
    </row>
    <row r="31" spans="1:14" ht="15" customHeight="1">
      <c r="A31" s="141">
        <v>17</v>
      </c>
      <c r="B31" s="80" t="s">
        <v>65</v>
      </c>
      <c r="C31" s="76">
        <v>219</v>
      </c>
      <c r="D31" s="12">
        <v>187</v>
      </c>
      <c r="E31" s="13">
        <v>179</v>
      </c>
      <c r="F31" s="12">
        <v>193</v>
      </c>
      <c r="G31" s="10">
        <v>196</v>
      </c>
      <c r="H31" s="11">
        <v>191</v>
      </c>
      <c r="I31" s="83">
        <f t="shared" si="0"/>
        <v>1165</v>
      </c>
      <c r="J31" s="99">
        <f t="shared" si="1"/>
        <v>194.16666666666666</v>
      </c>
      <c r="K31" s="96">
        <v>8</v>
      </c>
      <c r="L31" s="102">
        <f t="shared" si="2"/>
        <v>1213</v>
      </c>
      <c r="M31" s="89">
        <f t="shared" si="3"/>
        <v>-13</v>
      </c>
      <c r="N31" s="29">
        <f t="shared" si="4"/>
        <v>-193</v>
      </c>
    </row>
    <row r="32" spans="1:14" ht="15" customHeight="1">
      <c r="A32" s="141">
        <v>18</v>
      </c>
      <c r="B32" s="94" t="s">
        <v>68</v>
      </c>
      <c r="C32" s="95">
        <v>213</v>
      </c>
      <c r="D32" s="2">
        <v>183</v>
      </c>
      <c r="E32" s="2">
        <v>269</v>
      </c>
      <c r="F32" s="2">
        <v>169</v>
      </c>
      <c r="G32" s="5">
        <v>170</v>
      </c>
      <c r="H32" s="26">
        <v>159</v>
      </c>
      <c r="I32" s="96">
        <f t="shared" si="0"/>
        <v>1163</v>
      </c>
      <c r="J32" s="136">
        <f t="shared" si="1"/>
        <v>193.83333333333334</v>
      </c>
      <c r="K32" s="137"/>
      <c r="L32" s="92">
        <f t="shared" si="2"/>
        <v>1163</v>
      </c>
      <c r="M32" s="89">
        <f t="shared" si="3"/>
        <v>-50</v>
      </c>
      <c r="N32" s="29">
        <f t="shared" si="4"/>
        <v>-243</v>
      </c>
    </row>
    <row r="33" spans="1:14" ht="15" customHeight="1">
      <c r="A33" s="141">
        <v>19</v>
      </c>
      <c r="B33" s="156" t="s">
        <v>82</v>
      </c>
      <c r="C33" s="157">
        <v>195</v>
      </c>
      <c r="D33" s="155">
        <v>196</v>
      </c>
      <c r="E33" s="158">
        <v>207</v>
      </c>
      <c r="F33" s="159">
        <v>195</v>
      </c>
      <c r="G33" s="160">
        <v>183</v>
      </c>
      <c r="H33" s="161">
        <v>178</v>
      </c>
      <c r="I33" s="98">
        <f t="shared" si="0"/>
        <v>1154</v>
      </c>
      <c r="J33" s="163">
        <f t="shared" si="1"/>
        <v>192.33333333333334</v>
      </c>
      <c r="K33" s="164"/>
      <c r="L33" s="162">
        <f t="shared" si="2"/>
        <v>1154</v>
      </c>
      <c r="M33" s="89">
        <f t="shared" si="3"/>
        <v>-9</v>
      </c>
      <c r="N33" s="29">
        <f t="shared" si="4"/>
        <v>-252</v>
      </c>
    </row>
    <row r="34" spans="1:14" ht="15" customHeight="1">
      <c r="A34" s="141">
        <v>20</v>
      </c>
      <c r="B34" s="80" t="s">
        <v>83</v>
      </c>
      <c r="C34" s="76">
        <v>191</v>
      </c>
      <c r="D34" s="12">
        <v>197</v>
      </c>
      <c r="E34" s="13">
        <v>144</v>
      </c>
      <c r="F34" s="12">
        <v>160</v>
      </c>
      <c r="G34" s="10">
        <v>144</v>
      </c>
      <c r="H34" s="11">
        <v>174</v>
      </c>
      <c r="I34" s="83">
        <f t="shared" si="0"/>
        <v>1010</v>
      </c>
      <c r="J34" s="86">
        <f t="shared" si="1"/>
        <v>168.33333333333334</v>
      </c>
      <c r="K34" s="87"/>
      <c r="L34" s="162">
        <f t="shared" si="2"/>
        <v>1010</v>
      </c>
      <c r="M34" s="89">
        <f t="shared" si="3"/>
        <v>-144</v>
      </c>
      <c r="N34" s="29">
        <f t="shared" si="4"/>
        <v>-396</v>
      </c>
    </row>
    <row r="35" spans="1:14" ht="15" customHeight="1">
      <c r="A35" s="141">
        <v>21</v>
      </c>
      <c r="B35" s="80" t="s">
        <v>69</v>
      </c>
      <c r="C35" s="76">
        <v>141</v>
      </c>
      <c r="D35" s="12">
        <v>165</v>
      </c>
      <c r="E35" s="13">
        <v>169</v>
      </c>
      <c r="F35" s="12">
        <v>160</v>
      </c>
      <c r="G35" s="10">
        <v>139</v>
      </c>
      <c r="H35" s="11">
        <v>125</v>
      </c>
      <c r="I35" s="83">
        <f t="shared" si="0"/>
        <v>899</v>
      </c>
      <c r="J35" s="86">
        <f t="shared" si="1"/>
        <v>149.83333333333334</v>
      </c>
      <c r="K35" s="87"/>
      <c r="L35" s="92">
        <f t="shared" si="2"/>
        <v>899</v>
      </c>
      <c r="M35" s="89">
        <f t="shared" si="3"/>
        <v>-111</v>
      </c>
      <c r="N35" s="29">
        <f t="shared" si="4"/>
        <v>-507</v>
      </c>
    </row>
    <row r="36" spans="1:14" ht="15" customHeight="1" thickBot="1">
      <c r="A36" s="165">
        <v>22</v>
      </c>
      <c r="B36" s="106" t="s">
        <v>73</v>
      </c>
      <c r="C36" s="112">
        <v>85</v>
      </c>
      <c r="D36" s="115">
        <v>172</v>
      </c>
      <c r="E36" s="115">
        <v>77</v>
      </c>
      <c r="F36" s="113">
        <v>158</v>
      </c>
      <c r="G36" s="103">
        <v>120</v>
      </c>
      <c r="H36" s="131">
        <v>136</v>
      </c>
      <c r="I36" s="109">
        <f t="shared" si="0"/>
        <v>748</v>
      </c>
      <c r="J36" s="125">
        <f t="shared" si="1"/>
        <v>124.66666666666667</v>
      </c>
      <c r="K36" s="126"/>
      <c r="L36" s="93">
        <f t="shared" si="2"/>
        <v>748</v>
      </c>
      <c r="M36" s="90">
        <f t="shared" si="3"/>
        <v>-151</v>
      </c>
      <c r="N36" s="36">
        <f t="shared" si="4"/>
        <v>-658</v>
      </c>
    </row>
  </sheetData>
  <sheetProtection/>
  <mergeCells count="6">
    <mergeCell ref="A2:N2"/>
    <mergeCell ref="A3:N3"/>
    <mergeCell ref="A5:N5"/>
    <mergeCell ref="A7:N7"/>
    <mergeCell ref="A8:N8"/>
    <mergeCell ref="A10:N1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3"/>
  <sheetViews>
    <sheetView zoomScalePageLayoutView="0" workbookViewId="0" topLeftCell="A7">
      <selection activeCell="L20" sqref="L20"/>
    </sheetView>
  </sheetViews>
  <sheetFormatPr defaultColWidth="9.00390625" defaultRowHeight="12.75"/>
  <cols>
    <col min="4" max="4" width="5.125" style="0" customWidth="1"/>
    <col min="5" max="5" width="56.375" style="0" customWidth="1"/>
    <col min="6" max="9" width="7.625" style="0" customWidth="1"/>
    <col min="10" max="10" width="7.00390625" style="0" customWidth="1"/>
    <col min="11" max="11" width="6.125" style="0" customWidth="1"/>
    <col min="12" max="12" width="23.875" style="0" customWidth="1"/>
    <col min="13" max="15" width="7.00390625" style="0" customWidth="1"/>
  </cols>
  <sheetData>
    <row r="1" spans="2:15" ht="20.25">
      <c r="B1" s="200" t="s">
        <v>15</v>
      </c>
      <c r="C1" s="197"/>
      <c r="D1" s="197"/>
      <c r="E1" s="197"/>
      <c r="F1" s="197"/>
      <c r="G1" s="197"/>
      <c r="H1" s="197"/>
      <c r="I1" s="197"/>
      <c r="J1" s="197"/>
      <c r="K1" s="197"/>
      <c r="O1" s="1"/>
    </row>
    <row r="2" spans="2:15" ht="27.75">
      <c r="B2" s="201" t="s">
        <v>59</v>
      </c>
      <c r="C2" s="197"/>
      <c r="D2" s="197"/>
      <c r="E2" s="197"/>
      <c r="F2" s="197"/>
      <c r="G2" s="197"/>
      <c r="H2" s="197"/>
      <c r="I2" s="197"/>
      <c r="J2" s="197"/>
      <c r="K2" s="197"/>
      <c r="O2" s="1"/>
    </row>
    <row r="3" spans="2:15" ht="12.75">
      <c r="B3" s="1"/>
      <c r="I3" s="1"/>
      <c r="J3" s="1"/>
      <c r="O3" s="1"/>
    </row>
    <row r="4" spans="2:15" ht="15.75">
      <c r="B4" s="202" t="s">
        <v>60</v>
      </c>
      <c r="C4" s="197"/>
      <c r="D4" s="197"/>
      <c r="E4" s="197"/>
      <c r="F4" s="197"/>
      <c r="G4" s="197"/>
      <c r="H4" s="197"/>
      <c r="I4" s="197"/>
      <c r="J4" s="197"/>
      <c r="K4" s="197"/>
      <c r="O4" s="1"/>
    </row>
    <row r="5" spans="2:15" ht="15.75">
      <c r="B5" s="1"/>
      <c r="C5" s="1"/>
      <c r="D5" s="1"/>
      <c r="E5" s="1"/>
      <c r="F5" s="1"/>
      <c r="G5" s="1"/>
      <c r="H5" s="1"/>
      <c r="I5" s="1"/>
      <c r="J5" s="23"/>
      <c r="K5" s="1"/>
      <c r="O5" s="1"/>
    </row>
    <row r="6" spans="2:15" ht="16.5">
      <c r="B6" s="203" t="s">
        <v>9</v>
      </c>
      <c r="C6" s="197"/>
      <c r="D6" s="197"/>
      <c r="E6" s="197"/>
      <c r="F6" s="197"/>
      <c r="G6" s="197"/>
      <c r="H6" s="197"/>
      <c r="I6" s="197"/>
      <c r="J6" s="197"/>
      <c r="K6" s="197"/>
      <c r="O6" s="1"/>
    </row>
    <row r="7" spans="2:12" ht="15" customHeight="1">
      <c r="B7" s="202" t="s">
        <v>14</v>
      </c>
      <c r="C7" s="197"/>
      <c r="D7" s="197"/>
      <c r="E7" s="197"/>
      <c r="F7" s="197"/>
      <c r="G7" s="197"/>
      <c r="H7" s="197"/>
      <c r="I7" s="197"/>
      <c r="J7" s="197"/>
      <c r="K7" s="197"/>
      <c r="L7" s="24"/>
    </row>
    <row r="9" spans="4:17" ht="12.7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20.25">
      <c r="B10" s="200" t="s">
        <v>21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"/>
      <c r="M10" s="1"/>
      <c r="N10" s="1"/>
      <c r="O10" s="1"/>
      <c r="P10" s="1"/>
      <c r="Q10" s="1"/>
    </row>
    <row r="11" spans="2:17" ht="20.25">
      <c r="B11" s="3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4:17" ht="21" customHeight="1" thickBot="1">
      <c r="D12" s="25" t="s">
        <v>2</v>
      </c>
      <c r="E12" s="25" t="s">
        <v>23</v>
      </c>
      <c r="F12" s="25" t="s">
        <v>17</v>
      </c>
      <c r="G12" s="208" t="s">
        <v>18</v>
      </c>
      <c r="H12" s="209"/>
      <c r="I12" s="25" t="s">
        <v>16</v>
      </c>
      <c r="J12" s="1"/>
      <c r="K12" s="27"/>
      <c r="L12" s="1"/>
      <c r="M12" s="1"/>
      <c r="N12" s="1"/>
      <c r="O12" s="1"/>
      <c r="P12" s="1"/>
      <c r="Q12" s="1"/>
    </row>
    <row r="13" spans="4:17" ht="21" customHeight="1" thickBot="1">
      <c r="D13" s="28">
        <v>3</v>
      </c>
      <c r="E13" s="180" t="s">
        <v>98</v>
      </c>
      <c r="F13" s="180">
        <v>4</v>
      </c>
      <c r="G13" s="206">
        <v>200</v>
      </c>
      <c r="H13" s="207"/>
      <c r="I13" s="180"/>
      <c r="J13" s="1"/>
      <c r="K13" s="27"/>
      <c r="L13" s="1"/>
      <c r="M13" s="1"/>
      <c r="N13" s="1"/>
      <c r="O13" s="1"/>
      <c r="P13" s="1"/>
      <c r="Q13" s="1"/>
    </row>
    <row r="14" spans="2:17" ht="21" customHeight="1" thickBot="1">
      <c r="B14" s="28" t="s">
        <v>19</v>
      </c>
      <c r="D14" s="28">
        <v>4</v>
      </c>
      <c r="E14" s="180" t="s">
        <v>95</v>
      </c>
      <c r="F14" s="180"/>
      <c r="G14" s="206">
        <v>194</v>
      </c>
      <c r="H14" s="207"/>
      <c r="I14" s="180">
        <v>4</v>
      </c>
      <c r="J14" s="1"/>
      <c r="K14" s="27"/>
      <c r="L14" s="1"/>
      <c r="M14" s="1"/>
      <c r="N14" s="1"/>
      <c r="O14" s="1"/>
      <c r="P14" s="1"/>
      <c r="Q14" s="1"/>
    </row>
    <row r="15" spans="4:17" ht="21" customHeight="1">
      <c r="D15" s="1"/>
      <c r="E15" s="27"/>
      <c r="F15" s="27"/>
      <c r="G15" s="27"/>
      <c r="J15" s="1"/>
      <c r="K15" s="27"/>
      <c r="L15" s="1"/>
      <c r="M15" s="1"/>
      <c r="N15" s="1"/>
      <c r="O15" s="1"/>
      <c r="P15" s="1"/>
      <c r="Q15" s="1"/>
    </row>
    <row r="16" spans="4:17" ht="19.5" customHeight="1" thickBot="1">
      <c r="D16" s="25" t="s">
        <v>2</v>
      </c>
      <c r="E16" s="25" t="s">
        <v>23</v>
      </c>
      <c r="F16" s="25" t="s">
        <v>17</v>
      </c>
      <c r="G16" s="208" t="s">
        <v>18</v>
      </c>
      <c r="H16" s="209"/>
      <c r="I16" s="25" t="s">
        <v>16</v>
      </c>
      <c r="J16" s="1"/>
      <c r="K16" s="1"/>
      <c r="L16" s="1"/>
      <c r="M16" s="1"/>
      <c r="N16" s="1"/>
      <c r="O16" s="1"/>
      <c r="P16" s="1"/>
      <c r="Q16" s="1"/>
    </row>
    <row r="17" spans="4:17" ht="25.5" customHeight="1" thickBot="1">
      <c r="D17" s="28">
        <v>2</v>
      </c>
      <c r="E17" s="180" t="s">
        <v>96</v>
      </c>
      <c r="F17" s="180"/>
      <c r="G17" s="206">
        <v>200</v>
      </c>
      <c r="H17" s="207"/>
      <c r="I17" s="180"/>
      <c r="J17" s="1"/>
      <c r="K17" s="1"/>
      <c r="L17" s="1"/>
      <c r="M17" s="1"/>
      <c r="N17" s="1"/>
      <c r="O17" s="1"/>
      <c r="P17" s="1"/>
      <c r="Q17" s="1"/>
    </row>
    <row r="18" spans="2:17" ht="25.5" customHeight="1" thickBot="1">
      <c r="B18" s="28" t="s">
        <v>20</v>
      </c>
      <c r="D18" s="28"/>
      <c r="E18" s="180" t="s">
        <v>98</v>
      </c>
      <c r="F18" s="180">
        <v>4</v>
      </c>
      <c r="G18" s="206">
        <v>194</v>
      </c>
      <c r="H18" s="207"/>
      <c r="I18" s="180">
        <v>3</v>
      </c>
      <c r="J18" s="1"/>
      <c r="O18" s="1"/>
      <c r="P18" s="1"/>
      <c r="Q18" s="1"/>
    </row>
    <row r="19" spans="4:17" ht="16.5" customHeight="1">
      <c r="D19" s="1"/>
      <c r="E19" s="1"/>
      <c r="F19" s="1"/>
      <c r="G19" s="1"/>
      <c r="H19" s="1"/>
      <c r="I19" s="1"/>
      <c r="J19" s="1"/>
      <c r="O19" s="1"/>
      <c r="P19" s="1"/>
      <c r="Q19" s="1"/>
    </row>
    <row r="20" spans="4:17" ht="19.5" customHeight="1" thickBot="1">
      <c r="D20" s="25" t="s">
        <v>2</v>
      </c>
      <c r="E20" s="25" t="s">
        <v>23</v>
      </c>
      <c r="F20" s="25" t="s">
        <v>17</v>
      </c>
      <c r="G20" s="208" t="s">
        <v>18</v>
      </c>
      <c r="H20" s="209"/>
      <c r="I20" s="25" t="s">
        <v>16</v>
      </c>
      <c r="J20" s="1"/>
      <c r="O20" s="1"/>
      <c r="P20" s="1"/>
      <c r="Q20" s="1"/>
    </row>
    <row r="21" spans="4:17" ht="26.25" customHeight="1" thickBot="1">
      <c r="D21" s="28">
        <v>1</v>
      </c>
      <c r="E21" s="180" t="s">
        <v>97</v>
      </c>
      <c r="F21" s="180"/>
      <c r="G21" s="206">
        <v>190</v>
      </c>
      <c r="H21" s="207"/>
      <c r="I21" s="180">
        <v>1</v>
      </c>
      <c r="J21" s="1"/>
      <c r="O21" s="1"/>
      <c r="P21" s="1"/>
      <c r="Q21" s="1"/>
    </row>
    <row r="22" spans="2:17" ht="24.75" customHeight="1" thickBot="1">
      <c r="B22" s="28" t="s">
        <v>24</v>
      </c>
      <c r="D22" s="28"/>
      <c r="E22" s="180" t="s">
        <v>96</v>
      </c>
      <c r="F22" s="180"/>
      <c r="G22" s="206">
        <v>167</v>
      </c>
      <c r="H22" s="207"/>
      <c r="I22" s="180">
        <v>2</v>
      </c>
      <c r="J22" s="1"/>
      <c r="K22" s="1"/>
      <c r="L22" s="1"/>
      <c r="M22" s="1"/>
      <c r="N22" s="1"/>
      <c r="O22" s="1"/>
      <c r="P22" s="1"/>
      <c r="Q22" s="1"/>
    </row>
    <row r="23" spans="10:17" ht="11.25" customHeight="1">
      <c r="J23" s="1"/>
      <c r="O23" s="1"/>
      <c r="P23" s="1"/>
      <c r="Q23" s="1"/>
    </row>
  </sheetData>
  <sheetProtection/>
  <mergeCells count="15">
    <mergeCell ref="G13:H13"/>
    <mergeCell ref="G14:H14"/>
    <mergeCell ref="G16:H16"/>
    <mergeCell ref="G20:H20"/>
    <mergeCell ref="G21:H21"/>
    <mergeCell ref="G22:H22"/>
    <mergeCell ref="B7:K7"/>
    <mergeCell ref="B10:K10"/>
    <mergeCell ref="B1:K1"/>
    <mergeCell ref="B2:K2"/>
    <mergeCell ref="B4:K4"/>
    <mergeCell ref="B6:K6"/>
    <mergeCell ref="G17:H17"/>
    <mergeCell ref="G18:H18"/>
    <mergeCell ref="G12:H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2">
      <selection activeCell="D26" sqref="D26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6" width="7.625" style="0" customWidth="1"/>
    <col min="7" max="7" width="6.125" style="0" customWidth="1"/>
    <col min="8" max="8" width="6.875" style="0" customWidth="1"/>
    <col min="9" max="9" width="6.75390625" style="0" customWidth="1"/>
    <col min="10" max="10" width="5.375" style="0" customWidth="1"/>
  </cols>
  <sheetData>
    <row r="2" spans="1:10" ht="20.25">
      <c r="A2" s="200" t="s">
        <v>15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27.75">
      <c r="A3" s="201" t="s">
        <v>59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12.75">
      <c r="A4" s="1"/>
      <c r="B4" s="1"/>
      <c r="C4" s="21"/>
      <c r="D4" s="21"/>
      <c r="E4" s="21"/>
      <c r="F4" s="21"/>
      <c r="G4" s="21"/>
      <c r="H4" s="21"/>
      <c r="I4" s="21"/>
      <c r="J4" s="21"/>
    </row>
    <row r="5" spans="1:10" ht="15.75">
      <c r="A5" s="202" t="s">
        <v>60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2.75">
      <c r="A6" s="1"/>
      <c r="B6" s="1"/>
      <c r="C6" s="21"/>
      <c r="D6" s="21"/>
      <c r="E6" s="21"/>
      <c r="F6" s="21"/>
      <c r="G6" s="21"/>
      <c r="H6" s="21"/>
      <c r="I6" s="21"/>
      <c r="J6" s="21"/>
    </row>
    <row r="7" spans="1:10" ht="16.5">
      <c r="A7" s="203" t="s">
        <v>9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196" t="s">
        <v>14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ht="18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8">
      <c r="A10" s="37"/>
      <c r="B10" s="37"/>
      <c r="C10" s="37"/>
      <c r="D10" s="37" t="s">
        <v>36</v>
      </c>
      <c r="E10" s="37"/>
      <c r="F10" s="37"/>
      <c r="G10" s="37" t="s">
        <v>37</v>
      </c>
      <c r="H10" s="37"/>
      <c r="I10" s="37"/>
      <c r="J10" s="37"/>
    </row>
    <row r="11" spans="1:10" ht="18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2:9" ht="42.75" customHeight="1">
      <c r="B12" s="45" t="s">
        <v>33</v>
      </c>
      <c r="C12" s="45" t="s">
        <v>29</v>
      </c>
      <c r="D12" s="45" t="s">
        <v>30</v>
      </c>
      <c r="E12" s="45" t="s">
        <v>26</v>
      </c>
      <c r="F12" s="45" t="s">
        <v>13</v>
      </c>
      <c r="G12" s="45" t="s">
        <v>25</v>
      </c>
      <c r="H12" s="45" t="s">
        <v>11</v>
      </c>
      <c r="I12" s="45" t="s">
        <v>16</v>
      </c>
    </row>
    <row r="13" spans="2:9" ht="12.75" customHeight="1" thickBot="1">
      <c r="B13" s="43"/>
      <c r="C13" s="43"/>
      <c r="D13" s="43"/>
      <c r="E13" s="43"/>
      <c r="F13" s="43"/>
      <c r="G13" s="43"/>
      <c r="H13" s="43"/>
      <c r="I13" s="43"/>
    </row>
    <row r="14" spans="2:9" ht="30.75" customHeight="1" thickBot="1">
      <c r="B14" s="210" t="s">
        <v>31</v>
      </c>
      <c r="C14" s="181">
        <v>9</v>
      </c>
      <c r="D14" s="182" t="s">
        <v>63</v>
      </c>
      <c r="E14" s="183">
        <v>149</v>
      </c>
      <c r="F14" s="184">
        <v>194</v>
      </c>
      <c r="G14" s="184"/>
      <c r="H14" s="181">
        <f>SUM(E14:F14,G14*2)</f>
        <v>343</v>
      </c>
      <c r="I14" s="185">
        <v>13</v>
      </c>
    </row>
    <row r="15" spans="2:9" ht="12.75" customHeight="1" thickBot="1">
      <c r="B15" s="211"/>
      <c r="C15" s="186"/>
      <c r="D15" s="187"/>
      <c r="E15" s="188"/>
      <c r="F15" s="188"/>
      <c r="G15" s="188"/>
      <c r="H15" s="186"/>
      <c r="I15" s="186"/>
    </row>
    <row r="16" spans="2:9" ht="30" customHeight="1" thickBot="1">
      <c r="B16" s="212"/>
      <c r="C16" s="181">
        <v>16</v>
      </c>
      <c r="D16" s="182" t="s">
        <v>74</v>
      </c>
      <c r="E16" s="183">
        <v>144</v>
      </c>
      <c r="F16" s="184">
        <v>202</v>
      </c>
      <c r="G16" s="184"/>
      <c r="H16" s="181">
        <f>SUM(E16:F16,G16*2)</f>
        <v>346</v>
      </c>
      <c r="I16" s="185"/>
    </row>
    <row r="17" spans="2:9" ht="12.75" customHeight="1" thickBot="1">
      <c r="B17" s="189"/>
      <c r="C17" s="190"/>
      <c r="D17" s="190"/>
      <c r="E17" s="190"/>
      <c r="F17" s="190"/>
      <c r="G17" s="190"/>
      <c r="H17" s="191"/>
      <c r="I17" s="191"/>
    </row>
    <row r="18" spans="2:9" ht="30" customHeight="1" thickBot="1">
      <c r="B18" s="210" t="s">
        <v>32</v>
      </c>
      <c r="C18" s="181">
        <v>10</v>
      </c>
      <c r="D18" s="182" t="s">
        <v>75</v>
      </c>
      <c r="E18" s="183">
        <v>237</v>
      </c>
      <c r="F18" s="184">
        <v>169</v>
      </c>
      <c r="G18" s="184"/>
      <c r="H18" s="181">
        <f>SUM(E18:F18,G18*2)</f>
        <v>406</v>
      </c>
      <c r="I18" s="185"/>
    </row>
    <row r="19" spans="2:9" ht="12.75" customHeight="1" thickBot="1">
      <c r="B19" s="211"/>
      <c r="C19" s="186"/>
      <c r="D19" s="187"/>
      <c r="E19" s="188"/>
      <c r="F19" s="188"/>
      <c r="G19" s="188"/>
      <c r="H19" s="186"/>
      <c r="I19" s="186"/>
    </row>
    <row r="20" spans="2:9" ht="30" customHeight="1" thickBot="1">
      <c r="B20" s="212"/>
      <c r="C20" s="181">
        <v>15</v>
      </c>
      <c r="D20" s="182" t="s">
        <v>71</v>
      </c>
      <c r="E20" s="183">
        <v>175</v>
      </c>
      <c r="F20" s="184">
        <v>195</v>
      </c>
      <c r="G20" s="184"/>
      <c r="H20" s="181">
        <f>SUM(E20:F20,G20*2)</f>
        <v>370</v>
      </c>
      <c r="I20" s="185">
        <v>16</v>
      </c>
    </row>
    <row r="21" spans="2:9" ht="12.75" customHeight="1" thickBot="1">
      <c r="B21" s="190"/>
      <c r="C21" s="190"/>
      <c r="D21" s="190"/>
      <c r="E21" s="190"/>
      <c r="F21" s="190"/>
      <c r="G21" s="190"/>
      <c r="H21" s="191"/>
      <c r="I21" s="191"/>
    </row>
    <row r="22" spans="2:9" ht="30" customHeight="1" thickBot="1">
      <c r="B22" s="210" t="s">
        <v>34</v>
      </c>
      <c r="C22" s="181">
        <v>11</v>
      </c>
      <c r="D22" s="182" t="s">
        <v>80</v>
      </c>
      <c r="E22" s="183">
        <v>192</v>
      </c>
      <c r="F22" s="184">
        <v>236</v>
      </c>
      <c r="G22" s="192"/>
      <c r="H22" s="181">
        <f>SUM(E22:F22,G22*2)</f>
        <v>428</v>
      </c>
      <c r="I22" s="185"/>
    </row>
    <row r="23" spans="2:9" ht="12.75" customHeight="1" thickBot="1">
      <c r="B23" s="211"/>
      <c r="C23" s="186"/>
      <c r="D23" s="187"/>
      <c r="E23" s="188"/>
      <c r="F23" s="188"/>
      <c r="G23" s="188"/>
      <c r="H23" s="186"/>
      <c r="I23" s="186"/>
    </row>
    <row r="24" spans="2:9" ht="30" customHeight="1" thickBot="1">
      <c r="B24" s="212"/>
      <c r="C24" s="181">
        <v>14</v>
      </c>
      <c r="D24" s="182" t="s">
        <v>82</v>
      </c>
      <c r="E24" s="183">
        <v>171</v>
      </c>
      <c r="F24" s="184">
        <v>217</v>
      </c>
      <c r="G24" s="192"/>
      <c r="H24" s="181">
        <f>SUM(E24:F24,G24*2)</f>
        <v>388</v>
      </c>
      <c r="I24" s="185">
        <v>15</v>
      </c>
    </row>
    <row r="25" spans="2:9" ht="12.75" customHeight="1" thickBot="1">
      <c r="B25" s="189"/>
      <c r="C25" s="190"/>
      <c r="D25" s="190"/>
      <c r="E25" s="190"/>
      <c r="F25" s="190"/>
      <c r="G25" s="190"/>
      <c r="H25" s="191"/>
      <c r="I25" s="191"/>
    </row>
    <row r="26" spans="2:9" ht="30" customHeight="1" thickBot="1">
      <c r="B26" s="210" t="s">
        <v>35</v>
      </c>
      <c r="C26" s="181">
        <v>12</v>
      </c>
      <c r="D26" s="182" t="s">
        <v>66</v>
      </c>
      <c r="E26" s="183">
        <v>195</v>
      </c>
      <c r="F26" s="184">
        <v>195</v>
      </c>
      <c r="G26" s="192"/>
      <c r="H26" s="181">
        <f>SUM(E26:F26,G26*2)</f>
        <v>390</v>
      </c>
      <c r="I26" s="185"/>
    </row>
    <row r="27" spans="2:9" ht="12.75" customHeight="1" thickBot="1">
      <c r="B27" s="211"/>
      <c r="C27" s="186"/>
      <c r="D27" s="187"/>
      <c r="E27" s="188"/>
      <c r="F27" s="188"/>
      <c r="G27" s="188"/>
      <c r="H27" s="186"/>
      <c r="I27" s="186"/>
    </row>
    <row r="28" spans="2:9" ht="30" customHeight="1" thickBot="1">
      <c r="B28" s="212"/>
      <c r="C28" s="181">
        <v>13</v>
      </c>
      <c r="D28" s="182" t="s">
        <v>67</v>
      </c>
      <c r="E28" s="183">
        <v>145</v>
      </c>
      <c r="F28" s="184">
        <v>146</v>
      </c>
      <c r="G28" s="192">
        <v>8</v>
      </c>
      <c r="H28" s="181">
        <f>SUM(E28:F28,G28*2)</f>
        <v>307</v>
      </c>
      <c r="I28" s="185">
        <v>14</v>
      </c>
    </row>
  </sheetData>
  <sheetProtection/>
  <mergeCells count="9">
    <mergeCell ref="A2:J2"/>
    <mergeCell ref="A3:J3"/>
    <mergeCell ref="A5:J5"/>
    <mergeCell ref="A7:J7"/>
    <mergeCell ref="B22:B24"/>
    <mergeCell ref="B26:B28"/>
    <mergeCell ref="A8:J8"/>
    <mergeCell ref="B14:B16"/>
    <mergeCell ref="B18:B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3">
      <selection activeCell="D28" sqref="D28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6" width="7.625" style="0" customWidth="1"/>
    <col min="7" max="7" width="6.125" style="0" customWidth="1"/>
    <col min="8" max="8" width="6.875" style="0" customWidth="1"/>
    <col min="9" max="9" width="6.75390625" style="0" customWidth="1"/>
    <col min="10" max="10" width="5.375" style="0" customWidth="1"/>
  </cols>
  <sheetData>
    <row r="2" spans="1:10" ht="20.25">
      <c r="A2" s="200" t="s">
        <v>15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27.75">
      <c r="A3" s="201" t="s">
        <v>59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12.75">
      <c r="A4" s="1"/>
      <c r="B4" s="1"/>
      <c r="C4" s="21"/>
      <c r="D4" s="21"/>
      <c r="E4" s="21"/>
      <c r="F4" s="21"/>
      <c r="G4" s="21"/>
      <c r="H4" s="21"/>
      <c r="I4" s="21"/>
      <c r="J4" s="21"/>
    </row>
    <row r="5" spans="1:10" ht="15.75">
      <c r="A5" s="202" t="s">
        <v>60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2.75">
      <c r="A6" s="1"/>
      <c r="B6" s="1"/>
      <c r="C6" s="21"/>
      <c r="D6" s="21"/>
      <c r="E6" s="21"/>
      <c r="F6" s="21"/>
      <c r="G6" s="21"/>
      <c r="H6" s="21"/>
      <c r="I6" s="21"/>
      <c r="J6" s="21"/>
    </row>
    <row r="7" spans="1:10" ht="16.5">
      <c r="A7" s="203" t="s">
        <v>9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196" t="s">
        <v>14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ht="18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8">
      <c r="A10" s="37"/>
      <c r="B10" s="37"/>
      <c r="C10" s="37"/>
      <c r="D10" s="37" t="s">
        <v>36</v>
      </c>
      <c r="E10" s="37"/>
      <c r="F10" s="37"/>
      <c r="G10" s="37" t="s">
        <v>38</v>
      </c>
      <c r="H10" s="37"/>
      <c r="I10" s="37"/>
      <c r="J10" s="37"/>
    </row>
    <row r="11" spans="1:10" ht="18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2:9" ht="42.75" customHeight="1">
      <c r="B12" s="45" t="s">
        <v>33</v>
      </c>
      <c r="C12" s="45" t="s">
        <v>29</v>
      </c>
      <c r="D12" s="45" t="s">
        <v>30</v>
      </c>
      <c r="E12" s="45" t="s">
        <v>26</v>
      </c>
      <c r="F12" s="45" t="s">
        <v>13</v>
      </c>
      <c r="G12" s="45" t="s">
        <v>25</v>
      </c>
      <c r="H12" s="45" t="s">
        <v>11</v>
      </c>
      <c r="I12" s="45" t="s">
        <v>16</v>
      </c>
    </row>
    <row r="13" spans="2:9" ht="12.75" customHeight="1" thickBot="1">
      <c r="B13" s="43"/>
      <c r="C13" s="43"/>
      <c r="D13" s="43"/>
      <c r="E13" s="43"/>
      <c r="F13" s="43"/>
      <c r="G13" s="43"/>
      <c r="H13" s="43"/>
      <c r="I13" s="43"/>
    </row>
    <row r="14" spans="2:9" ht="30.75" customHeight="1" thickBot="1">
      <c r="B14" s="210" t="s">
        <v>31</v>
      </c>
      <c r="C14" s="193" t="s">
        <v>45</v>
      </c>
      <c r="D14" s="182" t="s">
        <v>99</v>
      </c>
      <c r="E14" s="183">
        <v>179</v>
      </c>
      <c r="F14" s="184">
        <v>189</v>
      </c>
      <c r="G14" s="184">
        <v>8</v>
      </c>
      <c r="H14" s="181">
        <f>SUM(E14:F14,G14*2)</f>
        <v>384</v>
      </c>
      <c r="I14" s="185">
        <v>10</v>
      </c>
    </row>
    <row r="15" spans="2:9" ht="12.75" customHeight="1" thickBot="1">
      <c r="B15" s="211"/>
      <c r="C15" s="194"/>
      <c r="D15" s="187"/>
      <c r="E15" s="188"/>
      <c r="F15" s="188"/>
      <c r="G15" s="188"/>
      <c r="H15" s="186"/>
      <c r="I15" s="186"/>
    </row>
    <row r="16" spans="2:9" ht="30" customHeight="1" thickBot="1">
      <c r="B16" s="212"/>
      <c r="C16" s="193" t="s">
        <v>46</v>
      </c>
      <c r="D16" s="182" t="s">
        <v>66</v>
      </c>
      <c r="E16" s="183">
        <v>226</v>
      </c>
      <c r="F16" s="184">
        <v>233</v>
      </c>
      <c r="G16" s="184"/>
      <c r="H16" s="181">
        <f>SUM(E16:F16,G16*2)</f>
        <v>459</v>
      </c>
      <c r="I16" s="185"/>
    </row>
    <row r="17" spans="2:9" ht="12.75" customHeight="1" thickBot="1">
      <c r="B17" s="189"/>
      <c r="C17" s="189"/>
      <c r="D17" s="190"/>
      <c r="E17" s="190"/>
      <c r="F17" s="190"/>
      <c r="G17" s="190"/>
      <c r="H17" s="191"/>
      <c r="I17" s="191"/>
    </row>
    <row r="18" spans="2:9" ht="30" customHeight="1" thickBot="1">
      <c r="B18" s="210" t="s">
        <v>32</v>
      </c>
      <c r="C18" s="193" t="s">
        <v>44</v>
      </c>
      <c r="D18" s="182" t="s">
        <v>72</v>
      </c>
      <c r="E18" s="183">
        <v>213</v>
      </c>
      <c r="F18" s="184">
        <v>258</v>
      </c>
      <c r="G18" s="184"/>
      <c r="H18" s="181">
        <f>SUM(E18:F18,G18*2)</f>
        <v>471</v>
      </c>
      <c r="I18" s="185"/>
    </row>
    <row r="19" spans="2:9" ht="12.75" customHeight="1" thickBot="1">
      <c r="B19" s="211"/>
      <c r="C19" s="194"/>
      <c r="D19" s="187"/>
      <c r="E19" s="188"/>
      <c r="F19" s="188"/>
      <c r="G19" s="188"/>
      <c r="H19" s="186"/>
      <c r="I19" s="186"/>
    </row>
    <row r="20" spans="2:9" ht="30" customHeight="1" thickBot="1">
      <c r="B20" s="212"/>
      <c r="C20" s="193" t="s">
        <v>43</v>
      </c>
      <c r="D20" s="182" t="s">
        <v>80</v>
      </c>
      <c r="E20" s="183">
        <v>197</v>
      </c>
      <c r="F20" s="184">
        <v>143</v>
      </c>
      <c r="G20" s="184"/>
      <c r="H20" s="181">
        <f>SUM(E20:F20,G20*2)</f>
        <v>340</v>
      </c>
      <c r="I20" s="185">
        <v>12</v>
      </c>
    </row>
    <row r="21" spans="2:9" ht="12.75" customHeight="1" thickBot="1">
      <c r="B21" s="190"/>
      <c r="C21" s="189"/>
      <c r="D21" s="190"/>
      <c r="E21" s="190"/>
      <c r="F21" s="190"/>
      <c r="G21" s="190"/>
      <c r="H21" s="191"/>
      <c r="I21" s="191"/>
    </row>
    <row r="22" spans="2:9" ht="30" customHeight="1" thickBot="1">
      <c r="B22" s="210" t="s">
        <v>34</v>
      </c>
      <c r="C22" s="193" t="s">
        <v>42</v>
      </c>
      <c r="D22" s="182" t="s">
        <v>78</v>
      </c>
      <c r="E22" s="183">
        <v>222</v>
      </c>
      <c r="F22" s="184">
        <v>192</v>
      </c>
      <c r="G22" s="192"/>
      <c r="H22" s="181">
        <f>SUM(E22:F22,G22*2)</f>
        <v>414</v>
      </c>
      <c r="I22" s="185"/>
    </row>
    <row r="23" spans="2:9" ht="12.75" customHeight="1" thickBot="1">
      <c r="B23" s="211"/>
      <c r="C23" s="194"/>
      <c r="D23" s="187"/>
      <c r="E23" s="188"/>
      <c r="F23" s="188"/>
      <c r="G23" s="188"/>
      <c r="H23" s="186"/>
      <c r="I23" s="186"/>
    </row>
    <row r="24" spans="2:9" ht="30" customHeight="1" thickBot="1">
      <c r="B24" s="212"/>
      <c r="C24" s="193" t="s">
        <v>41</v>
      </c>
      <c r="D24" s="182" t="s">
        <v>75</v>
      </c>
      <c r="E24" s="183">
        <v>145</v>
      </c>
      <c r="F24" s="184">
        <v>117</v>
      </c>
      <c r="G24" s="192"/>
      <c r="H24" s="181">
        <f>SUM(E24:F24,G24*2)</f>
        <v>262</v>
      </c>
      <c r="I24" s="185">
        <v>11</v>
      </c>
    </row>
    <row r="25" spans="2:9" ht="12.75" customHeight="1" thickBot="1">
      <c r="B25" s="189"/>
      <c r="C25" s="189"/>
      <c r="D25" s="190"/>
      <c r="E25" s="190"/>
      <c r="F25" s="190"/>
      <c r="G25" s="190"/>
      <c r="H25" s="191"/>
      <c r="I25" s="191"/>
    </row>
    <row r="26" spans="2:9" ht="30" customHeight="1" thickBot="1">
      <c r="B26" s="210" t="s">
        <v>35</v>
      </c>
      <c r="C26" s="193" t="s">
        <v>40</v>
      </c>
      <c r="D26" s="182" t="s">
        <v>77</v>
      </c>
      <c r="E26" s="183">
        <v>209</v>
      </c>
      <c r="F26" s="184">
        <v>154</v>
      </c>
      <c r="G26" s="192">
        <v>8</v>
      </c>
      <c r="H26" s="181">
        <f>SUM(E26:F26,G26*2)</f>
        <v>379</v>
      </c>
      <c r="I26" s="185">
        <v>9</v>
      </c>
    </row>
    <row r="27" spans="2:9" ht="12.75" customHeight="1" thickBot="1">
      <c r="B27" s="211"/>
      <c r="C27" s="194"/>
      <c r="D27" s="187"/>
      <c r="E27" s="188"/>
      <c r="F27" s="188"/>
      <c r="G27" s="188"/>
      <c r="H27" s="186"/>
      <c r="I27" s="186"/>
    </row>
    <row r="28" spans="2:9" ht="30" customHeight="1" thickBot="1">
      <c r="B28" s="212"/>
      <c r="C28" s="193" t="s">
        <v>39</v>
      </c>
      <c r="D28" s="182" t="s">
        <v>74</v>
      </c>
      <c r="E28" s="183">
        <v>198</v>
      </c>
      <c r="F28" s="184">
        <v>191</v>
      </c>
      <c r="G28" s="192"/>
      <c r="H28" s="181">
        <f>SUM(E28:F28,G28*2)</f>
        <v>389</v>
      </c>
      <c r="I28" s="185"/>
    </row>
  </sheetData>
  <sheetProtection/>
  <mergeCells count="9">
    <mergeCell ref="B22:B24"/>
    <mergeCell ref="B26:B28"/>
    <mergeCell ref="A8:J8"/>
    <mergeCell ref="B14:B16"/>
    <mergeCell ref="B18:B20"/>
    <mergeCell ref="A2:J2"/>
    <mergeCell ref="A3:J3"/>
    <mergeCell ref="A5:J5"/>
    <mergeCell ref="A7:J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2">
      <selection activeCell="D26" sqref="D26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6" width="7.625" style="0" customWidth="1"/>
    <col min="7" max="7" width="6.125" style="0" customWidth="1"/>
    <col min="8" max="8" width="6.875" style="0" customWidth="1"/>
    <col min="9" max="9" width="6.75390625" style="0" customWidth="1"/>
    <col min="10" max="10" width="5.375" style="0" customWidth="1"/>
  </cols>
  <sheetData>
    <row r="2" spans="1:10" ht="20.25">
      <c r="A2" s="200" t="s">
        <v>15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27.75">
      <c r="A3" s="201" t="s">
        <v>59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12.75">
      <c r="A4" s="1"/>
      <c r="B4" s="1"/>
      <c r="C4" s="21"/>
      <c r="D4" s="21"/>
      <c r="E4" s="21"/>
      <c r="F4" s="21"/>
      <c r="G4" s="21"/>
      <c r="H4" s="21"/>
      <c r="I4" s="21"/>
      <c r="J4" s="21"/>
    </row>
    <row r="5" spans="1:10" ht="15.75">
      <c r="A5" s="202" t="s">
        <v>60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2.75">
      <c r="A6" s="1"/>
      <c r="B6" s="1"/>
      <c r="C6" s="21"/>
      <c r="D6" s="21"/>
      <c r="E6" s="21"/>
      <c r="F6" s="21"/>
      <c r="G6" s="21"/>
      <c r="H6" s="21"/>
      <c r="I6" s="21"/>
      <c r="J6" s="21"/>
    </row>
    <row r="7" spans="1:10" ht="16.5">
      <c r="A7" s="203" t="s">
        <v>9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8">
      <c r="A8" s="196" t="s">
        <v>14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ht="18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8">
      <c r="A10" s="37"/>
      <c r="B10" s="37"/>
      <c r="C10" s="37"/>
      <c r="D10" s="37" t="s">
        <v>36</v>
      </c>
      <c r="E10" s="37"/>
      <c r="F10" s="37"/>
      <c r="G10" s="37" t="s">
        <v>47</v>
      </c>
      <c r="H10" s="37"/>
      <c r="I10" s="37"/>
      <c r="J10" s="37"/>
    </row>
    <row r="11" spans="1:10" ht="18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2:9" ht="42.75" customHeight="1">
      <c r="B12" s="45" t="s">
        <v>33</v>
      </c>
      <c r="C12" s="45" t="s">
        <v>29</v>
      </c>
      <c r="D12" s="45" t="s">
        <v>30</v>
      </c>
      <c r="E12" s="45" t="s">
        <v>26</v>
      </c>
      <c r="F12" s="45" t="s">
        <v>13</v>
      </c>
      <c r="G12" s="45" t="s">
        <v>25</v>
      </c>
      <c r="H12" s="45" t="s">
        <v>11</v>
      </c>
      <c r="I12" s="45" t="s">
        <v>16</v>
      </c>
    </row>
    <row r="13" spans="2:9" ht="12.75" customHeight="1" thickBot="1">
      <c r="B13" s="43"/>
      <c r="C13" s="43"/>
      <c r="D13" s="43"/>
      <c r="E13" s="43"/>
      <c r="F13" s="43"/>
      <c r="G13" s="43"/>
      <c r="H13" s="43"/>
      <c r="I13" s="43"/>
    </row>
    <row r="14" spans="2:9" ht="30.75" customHeight="1" thickBot="1">
      <c r="B14" s="210" t="s">
        <v>31</v>
      </c>
      <c r="C14" s="44" t="s">
        <v>50</v>
      </c>
      <c r="D14" s="182" t="s">
        <v>64</v>
      </c>
      <c r="E14" s="183">
        <v>243</v>
      </c>
      <c r="F14" s="184">
        <v>200</v>
      </c>
      <c r="G14" s="184"/>
      <c r="H14" s="181">
        <f>SUM(E14:F14,G14*2)</f>
        <v>443</v>
      </c>
      <c r="I14" s="185">
        <v>6</v>
      </c>
    </row>
    <row r="15" spans="2:9" ht="12.75" customHeight="1" thickBot="1">
      <c r="B15" s="211"/>
      <c r="C15" s="46"/>
      <c r="D15" s="187"/>
      <c r="E15" s="188"/>
      <c r="F15" s="188"/>
      <c r="G15" s="188"/>
      <c r="H15" s="186"/>
      <c r="I15" s="186"/>
    </row>
    <row r="16" spans="2:9" ht="30" customHeight="1" thickBot="1">
      <c r="B16" s="212"/>
      <c r="C16" s="44" t="s">
        <v>51</v>
      </c>
      <c r="D16" s="182" t="s">
        <v>78</v>
      </c>
      <c r="E16" s="183">
        <v>242</v>
      </c>
      <c r="F16" s="184">
        <v>255</v>
      </c>
      <c r="G16" s="184"/>
      <c r="H16" s="181">
        <f>SUM(E16:F16,G16*2)</f>
        <v>497</v>
      </c>
      <c r="I16" s="185"/>
    </row>
    <row r="17" spans="2:9" ht="12.75" customHeight="1" thickBot="1">
      <c r="B17" s="189"/>
      <c r="C17" s="195"/>
      <c r="D17" s="190"/>
      <c r="E17" s="190"/>
      <c r="F17" s="190"/>
      <c r="G17" s="190"/>
      <c r="H17" s="191"/>
      <c r="I17" s="191"/>
    </row>
    <row r="18" spans="2:9" ht="30" customHeight="1" thickBot="1">
      <c r="B18" s="210" t="s">
        <v>32</v>
      </c>
      <c r="C18" s="44" t="s">
        <v>48</v>
      </c>
      <c r="D18" s="182" t="s">
        <v>70</v>
      </c>
      <c r="E18" s="183">
        <v>215</v>
      </c>
      <c r="F18" s="184">
        <v>189</v>
      </c>
      <c r="G18" s="184"/>
      <c r="H18" s="181">
        <f>SUM(E18:F18,G18*2)</f>
        <v>404</v>
      </c>
      <c r="I18" s="185">
        <v>5</v>
      </c>
    </row>
    <row r="19" spans="2:9" ht="12.75" customHeight="1" thickBot="1">
      <c r="B19" s="211"/>
      <c r="C19" s="46"/>
      <c r="D19" s="187"/>
      <c r="E19" s="188"/>
      <c r="F19" s="188"/>
      <c r="G19" s="188"/>
      <c r="H19" s="186"/>
      <c r="I19" s="186"/>
    </row>
    <row r="20" spans="2:9" ht="30" customHeight="1" thickBot="1">
      <c r="B20" s="212"/>
      <c r="C20" s="44" t="s">
        <v>49</v>
      </c>
      <c r="D20" s="182" t="s">
        <v>74</v>
      </c>
      <c r="E20" s="183">
        <v>169</v>
      </c>
      <c r="F20" s="184">
        <v>269</v>
      </c>
      <c r="G20" s="184"/>
      <c r="H20" s="181">
        <f>SUM(E20:F20,G20*2)</f>
        <v>438</v>
      </c>
      <c r="I20" s="185"/>
    </row>
    <row r="21" spans="2:9" ht="12.75" customHeight="1" thickBot="1">
      <c r="B21" s="190"/>
      <c r="C21" s="195"/>
      <c r="D21" s="190"/>
      <c r="E21" s="190"/>
      <c r="F21" s="190"/>
      <c r="G21" s="190"/>
      <c r="H21" s="191"/>
      <c r="I21" s="191"/>
    </row>
    <row r="22" spans="2:9" ht="30" customHeight="1" thickBot="1">
      <c r="B22" s="210" t="s">
        <v>34</v>
      </c>
      <c r="C22" s="44" t="s">
        <v>54</v>
      </c>
      <c r="D22" s="182" t="s">
        <v>76</v>
      </c>
      <c r="E22" s="183">
        <v>256</v>
      </c>
      <c r="F22" s="184">
        <v>189</v>
      </c>
      <c r="G22" s="192"/>
      <c r="H22" s="181">
        <f>SUM(E22:F22,G22*2)</f>
        <v>445</v>
      </c>
      <c r="I22" s="185"/>
    </row>
    <row r="23" spans="2:9" ht="12.75" customHeight="1" thickBot="1">
      <c r="B23" s="211"/>
      <c r="C23" s="46"/>
      <c r="D23" s="187"/>
      <c r="E23" s="188"/>
      <c r="F23" s="188"/>
      <c r="G23" s="188"/>
      <c r="H23" s="186"/>
      <c r="I23" s="186"/>
    </row>
    <row r="24" spans="2:9" ht="30" customHeight="1" thickBot="1">
      <c r="B24" s="212"/>
      <c r="C24" s="44" t="s">
        <v>55</v>
      </c>
      <c r="D24" s="182" t="s">
        <v>66</v>
      </c>
      <c r="E24" s="183">
        <v>215</v>
      </c>
      <c r="F24" s="184">
        <v>203</v>
      </c>
      <c r="G24" s="192"/>
      <c r="H24" s="181">
        <f>SUM(E24:F24,G24*2)</f>
        <v>418</v>
      </c>
      <c r="I24" s="185">
        <v>8</v>
      </c>
    </row>
    <row r="25" spans="2:9" ht="12.75" customHeight="1" thickBot="1">
      <c r="B25" s="189"/>
      <c r="C25" s="195"/>
      <c r="D25" s="190"/>
      <c r="E25" s="190"/>
      <c r="F25" s="190"/>
      <c r="G25" s="190"/>
      <c r="H25" s="191"/>
      <c r="I25" s="191"/>
    </row>
    <row r="26" spans="2:9" ht="30" customHeight="1" thickBot="1">
      <c r="B26" s="210" t="s">
        <v>35</v>
      </c>
      <c r="C26" s="44" t="s">
        <v>52</v>
      </c>
      <c r="D26" s="182" t="s">
        <v>84</v>
      </c>
      <c r="E26" s="183">
        <v>205</v>
      </c>
      <c r="F26" s="184">
        <v>226</v>
      </c>
      <c r="G26" s="192"/>
      <c r="H26" s="181">
        <f>SUM(E26:F26,G26*2)</f>
        <v>431</v>
      </c>
      <c r="I26" s="185"/>
    </row>
    <row r="27" spans="2:9" ht="12.75" customHeight="1" thickBot="1">
      <c r="B27" s="211"/>
      <c r="C27" s="46"/>
      <c r="D27" s="187"/>
      <c r="E27" s="188"/>
      <c r="F27" s="188"/>
      <c r="G27" s="188"/>
      <c r="H27" s="186"/>
      <c r="I27" s="186"/>
    </row>
    <row r="28" spans="2:9" ht="30" customHeight="1" thickBot="1">
      <c r="B28" s="212"/>
      <c r="C28" s="44" t="s">
        <v>53</v>
      </c>
      <c r="D28" s="182" t="s">
        <v>72</v>
      </c>
      <c r="E28" s="183">
        <v>213</v>
      </c>
      <c r="F28" s="184">
        <v>184</v>
      </c>
      <c r="G28" s="192"/>
      <c r="H28" s="181">
        <f>SUM(E28:F28,G28*2)</f>
        <v>397</v>
      </c>
      <c r="I28" s="185">
        <v>7</v>
      </c>
    </row>
  </sheetData>
  <sheetProtection/>
  <mergeCells count="9">
    <mergeCell ref="A2:J2"/>
    <mergeCell ref="A3:J3"/>
    <mergeCell ref="A5:J5"/>
    <mergeCell ref="A7:J7"/>
    <mergeCell ref="B22:B24"/>
    <mergeCell ref="B26:B28"/>
    <mergeCell ref="A8:J8"/>
    <mergeCell ref="B14:B16"/>
    <mergeCell ref="B18:B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6.00390625" style="0" customWidth="1"/>
    <col min="2" max="2" width="31.00390625" style="0" customWidth="1"/>
    <col min="3" max="3" width="8.625" style="0" customWidth="1"/>
    <col min="4" max="4" width="8.875" style="0" customWidth="1"/>
    <col min="5" max="5" width="7.875" style="0" customWidth="1"/>
    <col min="6" max="6" width="8.75390625" style="0" customWidth="1"/>
    <col min="7" max="7" width="6.375" style="0" customWidth="1"/>
    <col min="8" max="8" width="8.125" style="0" customWidth="1"/>
    <col min="9" max="9" width="8.00390625" style="0" customWidth="1"/>
  </cols>
  <sheetData>
    <row r="2" spans="1:9" ht="20.25">
      <c r="A2" s="200" t="s">
        <v>15</v>
      </c>
      <c r="B2" s="200"/>
      <c r="C2" s="200"/>
      <c r="D2" s="200"/>
      <c r="E2" s="200"/>
      <c r="F2" s="200"/>
      <c r="G2" s="200"/>
      <c r="H2" s="200"/>
      <c r="I2" s="200"/>
    </row>
    <row r="3" spans="1:9" ht="27.75">
      <c r="A3" s="201" t="s">
        <v>59</v>
      </c>
      <c r="B3" s="201"/>
      <c r="C3" s="201"/>
      <c r="D3" s="201"/>
      <c r="E3" s="201"/>
      <c r="F3" s="201"/>
      <c r="G3" s="201"/>
      <c r="H3" s="201"/>
      <c r="I3" s="201"/>
    </row>
    <row r="4" spans="1:9" ht="12.75">
      <c r="A4" s="1"/>
      <c r="B4" s="1"/>
      <c r="C4" s="21"/>
      <c r="D4" s="21"/>
      <c r="E4" s="21"/>
      <c r="F4" s="21"/>
      <c r="G4" s="21"/>
      <c r="H4" s="21"/>
      <c r="I4" s="21"/>
    </row>
    <row r="5" spans="1:9" ht="15.75">
      <c r="A5" s="202" t="s">
        <v>60</v>
      </c>
      <c r="B5" s="202"/>
      <c r="C5" s="202"/>
      <c r="D5" s="202"/>
      <c r="E5" s="202"/>
      <c r="F5" s="202"/>
      <c r="G5" s="202"/>
      <c r="H5" s="202"/>
      <c r="I5" s="202"/>
    </row>
    <row r="6" spans="1:9" ht="12.75">
      <c r="A6" s="1"/>
      <c r="B6" s="1"/>
      <c r="C6" s="21"/>
      <c r="D6" s="21"/>
      <c r="E6" s="21"/>
      <c r="F6" s="21"/>
      <c r="G6" s="21"/>
      <c r="H6" s="21"/>
      <c r="I6" s="21"/>
    </row>
    <row r="7" spans="1:9" ht="16.5">
      <c r="A7" s="203" t="s">
        <v>9</v>
      </c>
      <c r="B7" s="203"/>
      <c r="C7" s="203"/>
      <c r="D7" s="203"/>
      <c r="E7" s="203"/>
      <c r="F7" s="203"/>
      <c r="G7" s="203"/>
      <c r="H7" s="203"/>
      <c r="I7" s="203"/>
    </row>
    <row r="8" spans="1:9" ht="18">
      <c r="A8" s="196" t="s">
        <v>14</v>
      </c>
      <c r="B8" s="196"/>
      <c r="C8" s="196"/>
      <c r="D8" s="196"/>
      <c r="E8" s="196"/>
      <c r="F8" s="196"/>
      <c r="G8" s="196"/>
      <c r="H8" s="196"/>
      <c r="I8" s="196"/>
    </row>
    <row r="9" spans="1:9" ht="18">
      <c r="A9" s="37"/>
      <c r="B9" s="37"/>
      <c r="C9" s="37"/>
      <c r="D9" s="37"/>
      <c r="E9" s="37"/>
      <c r="F9" s="37"/>
      <c r="G9" s="37"/>
      <c r="H9" s="37"/>
      <c r="I9" s="37"/>
    </row>
    <row r="10" spans="1:9" ht="18">
      <c r="A10" s="196" t="s">
        <v>56</v>
      </c>
      <c r="B10" s="196"/>
      <c r="C10" s="196"/>
      <c r="D10" s="197"/>
      <c r="E10" s="196"/>
      <c r="F10" s="196"/>
      <c r="G10" s="196"/>
      <c r="H10" s="196"/>
      <c r="I10" s="196"/>
    </row>
    <row r="11" spans="1:9" ht="18.75" thickBo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39" thickBot="1">
      <c r="A12" s="47" t="s">
        <v>58</v>
      </c>
      <c r="B12" s="48" t="s">
        <v>57</v>
      </c>
      <c r="C12" s="51" t="s">
        <v>3</v>
      </c>
      <c r="D12" s="50" t="s">
        <v>4</v>
      </c>
      <c r="E12" s="48" t="s">
        <v>0</v>
      </c>
      <c r="F12" s="47" t="s">
        <v>1</v>
      </c>
      <c r="G12" s="48" t="s">
        <v>25</v>
      </c>
      <c r="H12" s="47" t="s">
        <v>11</v>
      </c>
      <c r="I12" s="49" t="s">
        <v>16</v>
      </c>
    </row>
    <row r="13" spans="1:9" ht="30" customHeight="1" thickBot="1">
      <c r="A13" s="52">
        <v>6</v>
      </c>
      <c r="B13" s="182" t="s">
        <v>76</v>
      </c>
      <c r="C13" s="53">
        <v>244</v>
      </c>
      <c r="D13" s="54">
        <v>216</v>
      </c>
      <c r="E13" s="55">
        <f>SUM(C13:D13)</f>
        <v>460</v>
      </c>
      <c r="F13" s="68">
        <f>AVERAGE(C13:D13)</f>
        <v>230</v>
      </c>
      <c r="G13" s="55"/>
      <c r="H13" s="56">
        <f>SUM(E13,2*G13)</f>
        <v>460</v>
      </c>
      <c r="I13" s="57">
        <v>1</v>
      </c>
    </row>
    <row r="14" spans="1:9" ht="30" customHeight="1" thickBot="1">
      <c r="A14" s="58">
        <v>16</v>
      </c>
      <c r="B14" s="182" t="s">
        <v>84</v>
      </c>
      <c r="C14" s="59">
        <v>236</v>
      </c>
      <c r="D14" s="60">
        <v>205</v>
      </c>
      <c r="E14" s="55">
        <f>SUM(C14:D14)</f>
        <v>441</v>
      </c>
      <c r="F14" s="68">
        <f>AVERAGE(C14:D14)</f>
        <v>220.5</v>
      </c>
      <c r="G14" s="55"/>
      <c r="H14" s="56">
        <f>SUM(E14,2*G14)</f>
        <v>441</v>
      </c>
      <c r="I14" s="61">
        <v>2</v>
      </c>
    </row>
    <row r="15" spans="1:9" ht="30" customHeight="1" thickBot="1">
      <c r="A15" s="58">
        <v>4</v>
      </c>
      <c r="B15" s="182" t="s">
        <v>78</v>
      </c>
      <c r="C15" s="59">
        <v>195</v>
      </c>
      <c r="D15" s="60">
        <v>246</v>
      </c>
      <c r="E15" s="55">
        <f>SUM(C15:D15)</f>
        <v>441</v>
      </c>
      <c r="F15" s="68">
        <f>AVERAGE(C15:D15)</f>
        <v>220.5</v>
      </c>
      <c r="G15" s="55"/>
      <c r="H15" s="56">
        <f>SUM(E15,2*G15)</f>
        <v>441</v>
      </c>
      <c r="I15" s="61">
        <v>3</v>
      </c>
    </row>
    <row r="16" spans="1:9" ht="30" customHeight="1" thickBot="1">
      <c r="A16" s="62">
        <v>3</v>
      </c>
      <c r="B16" s="182" t="s">
        <v>74</v>
      </c>
      <c r="C16" s="63">
        <v>188</v>
      </c>
      <c r="D16" s="64">
        <v>234</v>
      </c>
      <c r="E16" s="65">
        <f>SUM(C16:D16)</f>
        <v>422</v>
      </c>
      <c r="F16" s="69">
        <f>AVERAGE(C16:D16)</f>
        <v>211</v>
      </c>
      <c r="G16" s="65"/>
      <c r="H16" s="66">
        <f>SUM(E16,2*G16)</f>
        <v>422</v>
      </c>
      <c r="I16" s="67">
        <v>4</v>
      </c>
    </row>
  </sheetData>
  <sheetProtection/>
  <mergeCells count="6">
    <mergeCell ref="A8:I8"/>
    <mergeCell ref="A10:I10"/>
    <mergeCell ref="A2:I2"/>
    <mergeCell ref="A3:I3"/>
    <mergeCell ref="A5:I5"/>
    <mergeCell ref="A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Дима</cp:lastModifiedBy>
  <cp:lastPrinted>2012-04-21T15:19:23Z</cp:lastPrinted>
  <dcterms:created xsi:type="dcterms:W3CDTF">2004-01-23T14:38:54Z</dcterms:created>
  <dcterms:modified xsi:type="dcterms:W3CDTF">2012-04-23T05:17:27Z</dcterms:modified>
  <cp:category/>
  <cp:version/>
  <cp:contentType/>
  <cp:contentStatus/>
</cp:coreProperties>
</file>