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480" windowHeight="10440" activeTab="1"/>
  </bookViews>
  <sheets>
    <sheet name="квалификация" sheetId="1" r:id="rId1"/>
    <sheet name="квалификация спорт мужчины" sheetId="2" r:id="rId2"/>
    <sheet name="квалификация спорт женщины" sheetId="3" r:id="rId3"/>
    <sheet name="квалификация парный зачет" sheetId="4" r:id="rId4"/>
    <sheet name="Финал 1" sheetId="5" r:id="rId5"/>
    <sheet name="Финал 2" sheetId="6" r:id="rId6"/>
    <sheet name="Финал 3" sheetId="7" r:id="rId7"/>
    <sheet name="Финал 4" sheetId="8" r:id="rId8"/>
    <sheet name="Финал парного зачета" sheetId="9" r:id="rId9"/>
    <sheet name="Финал спорт мужчины" sheetId="10" r:id="rId10"/>
    <sheet name="Финал спорт женщины" sheetId="11" r:id="rId11"/>
  </sheets>
  <definedNames/>
  <calcPr fullCalcOnLoad="1"/>
</workbook>
</file>

<file path=xl/sharedStrings.xml><?xml version="1.0" encoding="utf-8"?>
<sst xmlns="http://schemas.openxmlformats.org/spreadsheetml/2006/main" count="381" uniqueCount="114">
  <si>
    <t>Всего</t>
  </si>
  <si>
    <t>Средний</t>
  </si>
  <si>
    <t>№</t>
  </si>
  <si>
    <t>игра 1</t>
  </si>
  <si>
    <t>игра 2</t>
  </si>
  <si>
    <t>игра 3</t>
  </si>
  <si>
    <t>игра 4</t>
  </si>
  <si>
    <t>игра 5</t>
  </si>
  <si>
    <t>Результат</t>
  </si>
  <si>
    <t xml:space="preserve">Боулинг-центр "Галактика Развлечений" </t>
  </si>
  <si>
    <t>Кол-во игр:</t>
  </si>
  <si>
    <t>Итого</t>
  </si>
  <si>
    <t>Ганд</t>
  </si>
  <si>
    <t>г. Челябинск</t>
  </si>
  <si>
    <t>Место</t>
  </si>
  <si>
    <t>Ф. И. игрока</t>
  </si>
  <si>
    <t>№ по квал</t>
  </si>
  <si>
    <t>ФИНАЛЬНЫЕ ИГРЫ 1 ЭТАП</t>
  </si>
  <si>
    <t>Фамилия, И.О. игрока</t>
  </si>
  <si>
    <t>гандикап</t>
  </si>
  <si>
    <t>Все го</t>
  </si>
  <si>
    <t>Ито го</t>
  </si>
  <si>
    <t>ФИНАЛЬНЫЕ ИГРЫ 2 ЭТАП</t>
  </si>
  <si>
    <t>ФИНАЛЬНЫЕ ИГРЫ 3 ЭТАП</t>
  </si>
  <si>
    <t>ФИНАЛЬНЫЕ ИГРЫ 4 ЭТАП</t>
  </si>
  <si>
    <t xml:space="preserve">III-ий этап серии открытых коммерческих турниров Кубок Урала </t>
  </si>
  <si>
    <t>сезон 2015-2016 года</t>
  </si>
  <si>
    <t>ОТКРЫТЫЙ ЧЕМПИОНАТ ЧЕЛЯБИНСКОЙ ОБЛАСТИ ПО БОУЛИНГУ</t>
  </si>
  <si>
    <t>05-07 ноября 2015г.</t>
  </si>
  <si>
    <t>Спортивный зачет: мужчины</t>
  </si>
  <si>
    <t>Всего 1 блок</t>
  </si>
  <si>
    <t>игра 7</t>
  </si>
  <si>
    <t>игра 9</t>
  </si>
  <si>
    <t>игра 10</t>
  </si>
  <si>
    <t>игра 8</t>
  </si>
  <si>
    <t>Всего 2 блок</t>
  </si>
  <si>
    <t>Сумма за 2 блока</t>
  </si>
  <si>
    <t>Боулинг-центр "Галактика Развлечений" г.Челябинск</t>
  </si>
  <si>
    <t>Спортивный зачет: женщины</t>
  </si>
  <si>
    <t>ЧЕТВЕРТЬ-ФИНАЛ</t>
  </si>
  <si>
    <t>дорожка</t>
  </si>
  <si>
    <t>место в квал</t>
  </si>
  <si>
    <t>Игра</t>
  </si>
  <si>
    <t>Гандикап</t>
  </si>
  <si>
    <t>Рез-т (очков)</t>
  </si>
  <si>
    <t>ПОЛУФИНАЛ</t>
  </si>
  <si>
    <t>МАТЧ ЗА  1-е МЕСТО</t>
  </si>
  <si>
    <t>1 игра</t>
  </si>
  <si>
    <t>1-2</t>
  </si>
  <si>
    <t>МАТЧ ЗА  3-е МЕСТО</t>
  </si>
  <si>
    <t>3-4</t>
  </si>
  <si>
    <t>III-ий этап серии открытых коммерческих турниров Кубок Урала</t>
  </si>
  <si>
    <t>Фамилии, имена игроков</t>
  </si>
  <si>
    <t>Финал спортивного зачета: Мужчины</t>
  </si>
  <si>
    <t>дорожки</t>
  </si>
  <si>
    <t>Финал спортивного зачета: Женщины</t>
  </si>
  <si>
    <t>Средний 1 блок</t>
  </si>
  <si>
    <t>Средний 2 блок</t>
  </si>
  <si>
    <t>Средний за 2 блока</t>
  </si>
  <si>
    <t>игра 6</t>
  </si>
  <si>
    <t>Итого за 5 игр</t>
  </si>
  <si>
    <t>Средний за 5 игр</t>
  </si>
  <si>
    <t>Средний за 10 игр</t>
  </si>
  <si>
    <t>Сумма за 10 игр</t>
  </si>
  <si>
    <t>7-8</t>
  </si>
  <si>
    <t>5-6</t>
  </si>
  <si>
    <t>Парные соревнования</t>
  </si>
  <si>
    <t>Финал парные соревнования: Стыковые матчи</t>
  </si>
  <si>
    <t>Неустроев Дмитрий</t>
  </si>
  <si>
    <t>Филиппов Алексей</t>
  </si>
  <si>
    <t>Горбунов Виталий</t>
  </si>
  <si>
    <t>Короткова Оксана</t>
  </si>
  <si>
    <t>Нестерова Татьяна</t>
  </si>
  <si>
    <t>Кузнецов Владимир</t>
  </si>
  <si>
    <t>Кириенко Андрей</t>
  </si>
  <si>
    <t>Баранов Александр</t>
  </si>
  <si>
    <t>Агеев Владимир</t>
  </si>
  <si>
    <t>Кузнецова Яна</t>
  </si>
  <si>
    <t>Егель Алена</t>
  </si>
  <si>
    <t>Городничий Игорь</t>
  </si>
  <si>
    <t>Рыжиков Андрей</t>
  </si>
  <si>
    <t>Митрохина Ирина</t>
  </si>
  <si>
    <t>Казаков Дмитрий</t>
  </si>
  <si>
    <t>Ярославцев Алексей</t>
  </si>
  <si>
    <t>Дышлов Дмитрий</t>
  </si>
  <si>
    <t>Зеленков Антон</t>
  </si>
  <si>
    <t>Дереглазов Влад</t>
  </si>
  <si>
    <t>Слободин Тимофей</t>
  </si>
  <si>
    <t>Распутин Андрей</t>
  </si>
  <si>
    <t>Ропай Наталья</t>
  </si>
  <si>
    <t>Минеев Евгений</t>
  </si>
  <si>
    <t>Трофимов Михаил</t>
  </si>
  <si>
    <t>Мошкин Антон</t>
  </si>
  <si>
    <t>Челпанов Дмитрий</t>
  </si>
  <si>
    <t>Макаров Антон</t>
  </si>
  <si>
    <t>Горбачева Юлия</t>
  </si>
  <si>
    <t>Ленин Павел</t>
  </si>
  <si>
    <t>Смирнов Александр</t>
  </si>
  <si>
    <t>Ленин Валерий</t>
  </si>
  <si>
    <t>Дмитриев Михаил</t>
  </si>
  <si>
    <t>Ефремов Александр</t>
  </si>
  <si>
    <t>Стариков Геннадий</t>
  </si>
  <si>
    <t>Гусынин Ярослав</t>
  </si>
  <si>
    <t>Галкина Елена</t>
  </si>
  <si>
    <t>Попова Елена</t>
  </si>
  <si>
    <t xml:space="preserve"> Квалификация                     группа  1,2,3,4,5,6,7</t>
  </si>
  <si>
    <t>Городничий И. - Кузнецова Я.</t>
  </si>
  <si>
    <t>Ленин В. - Ленин П.</t>
  </si>
  <si>
    <t>Зеленков А. - Распутин А.</t>
  </si>
  <si>
    <t>Дышлов Д. - Дереглазов В.</t>
  </si>
  <si>
    <t>Кириенко А. - Минеев Е.</t>
  </si>
  <si>
    <t>Рыжиков А. - Егель А.</t>
  </si>
  <si>
    <t>Ефремов А. - Челпанов Д.</t>
  </si>
  <si>
    <t>Ярославцев А. - Горбунов 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</si>
</sst>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22"/>
      <name val="Arial Cyr"/>
      <family val="0"/>
    </font>
    <font>
      <b/>
      <sz val="16"/>
      <name val="Arial Cyr"/>
      <family val="0"/>
    </font>
    <font>
      <b/>
      <sz val="13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6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b/>
      <sz val="15"/>
      <name val="Arial Cyr"/>
      <family val="0"/>
    </font>
    <font>
      <sz val="15"/>
      <name val="Arial Cyr"/>
      <family val="0"/>
    </font>
    <font>
      <b/>
      <i/>
      <sz val="12"/>
      <name val="Arial Cyr"/>
      <family val="2"/>
    </font>
    <font>
      <b/>
      <i/>
      <sz val="9"/>
      <name val="Arial Cyr"/>
      <family val="0"/>
    </font>
    <font>
      <b/>
      <i/>
      <sz val="7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" fontId="12" fillId="0" borderId="18" xfId="0" applyNumberFormat="1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1" fontId="12" fillId="0" borderId="12" xfId="0" applyNumberFormat="1" applyFont="1" applyFill="1" applyBorder="1" applyAlignment="1">
      <alignment/>
    </xf>
    <xf numFmtId="1" fontId="12" fillId="0" borderId="34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1" fontId="0" fillId="0" borderId="29" xfId="0" applyNumberFormat="1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1" fontId="0" fillId="0" borderId="30" xfId="0" applyNumberFormat="1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1" fontId="0" fillId="0" borderId="30" xfId="0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1" fontId="0" fillId="0" borderId="31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" fontId="4" fillId="0" borderId="50" xfId="0" applyNumberFormat="1" applyFont="1" applyFill="1" applyBorder="1" applyAlignment="1">
      <alignment horizontal="center"/>
    </xf>
    <xf numFmtId="1" fontId="4" fillId="0" borderId="44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1" fontId="4" fillId="0" borderId="49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1" fontId="4" fillId="0" borderId="28" xfId="0" applyNumberFormat="1" applyFon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51" xfId="0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1" fontId="0" fillId="0" borderId="37" xfId="0" applyNumberFormat="1" applyBorder="1" applyAlignment="1">
      <alignment horizontal="center" vertical="center"/>
    </xf>
    <xf numFmtId="1" fontId="4" fillId="34" borderId="28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49" fontId="0" fillId="0" borderId="0" xfId="0" applyNumberFormat="1" applyAlignment="1">
      <alignment/>
    </xf>
    <xf numFmtId="49" fontId="1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32" xfId="0" applyNumberFormat="1" applyBorder="1" applyAlignment="1">
      <alignment horizontal="left" vertical="center" wrapText="1"/>
    </xf>
    <xf numFmtId="1" fontId="0" fillId="0" borderId="28" xfId="0" applyNumberFormat="1" applyBorder="1" applyAlignment="1">
      <alignment horizontal="center" vertical="center"/>
    </xf>
    <xf numFmtId="0" fontId="4" fillId="0" borderId="37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50" xfId="0" applyNumberFormat="1" applyFont="1" applyFill="1" applyBorder="1" applyAlignment="1">
      <alignment horizontal="center"/>
    </xf>
    <xf numFmtId="2" fontId="0" fillId="0" borderId="44" xfId="0" applyNumberFormat="1" applyFon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2" fontId="0" fillId="0" borderId="36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1" fontId="0" fillId="0" borderId="53" xfId="0" applyNumberFormat="1" applyFont="1" applyFill="1" applyBorder="1" applyAlignment="1">
      <alignment horizontal="center"/>
    </xf>
    <xf numFmtId="1" fontId="0" fillId="0" borderId="54" xfId="0" applyNumberFormat="1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 horizontal="center"/>
    </xf>
    <xf numFmtId="1" fontId="0" fillId="0" borderId="55" xfId="0" applyNumberFormat="1" applyFont="1" applyFill="1" applyBorder="1" applyAlignment="1">
      <alignment horizontal="center"/>
    </xf>
    <xf numFmtId="1" fontId="0" fillId="0" borderId="56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57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" fontId="0" fillId="0" borderId="46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1" fontId="4" fillId="0" borderId="47" xfId="0" applyNumberFormat="1" applyFont="1" applyFill="1" applyBorder="1" applyAlignment="1">
      <alignment horizontal="center"/>
    </xf>
    <xf numFmtId="1" fontId="12" fillId="0" borderId="19" xfId="0" applyNumberFormat="1" applyFont="1" applyFill="1" applyBorder="1" applyAlignment="1">
      <alignment/>
    </xf>
    <xf numFmtId="1" fontId="12" fillId="0" borderId="27" xfId="0" applyNumberFormat="1" applyFont="1" applyFill="1" applyBorder="1" applyAlignment="1">
      <alignment/>
    </xf>
    <xf numFmtId="0" fontId="4" fillId="0" borderId="59" xfId="0" applyFont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12" fillId="0" borderId="53" xfId="0" applyNumberFormat="1" applyFont="1" applyFill="1" applyBorder="1" applyAlignment="1">
      <alignment/>
    </xf>
    <xf numFmtId="1" fontId="12" fillId="0" borderId="60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61" xfId="0" applyFont="1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5" borderId="30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1" fontId="4" fillId="35" borderId="3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30" xfId="0" applyFill="1" applyBorder="1" applyAlignment="1">
      <alignment horizontal="left"/>
    </xf>
    <xf numFmtId="0" fontId="0" fillId="35" borderId="30" xfId="0" applyFill="1" applyBorder="1" applyAlignment="1">
      <alignment horizontal="center"/>
    </xf>
    <xf numFmtId="0" fontId="0" fillId="35" borderId="40" xfId="0" applyFill="1" applyBorder="1" applyAlignment="1">
      <alignment horizontal="left"/>
    </xf>
    <xf numFmtId="0" fontId="0" fillId="35" borderId="53" xfId="0" applyFont="1" applyFill="1" applyBorder="1" applyAlignment="1">
      <alignment horizontal="center"/>
    </xf>
    <xf numFmtId="0" fontId="0" fillId="37" borderId="54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1" fontId="4" fillId="35" borderId="40" xfId="0" applyNumberFormat="1" applyFont="1" applyFill="1" applyBorder="1" applyAlignment="1">
      <alignment horizontal="center"/>
    </xf>
    <xf numFmtId="0" fontId="12" fillId="38" borderId="53" xfId="0" applyFont="1" applyFill="1" applyBorder="1" applyAlignment="1">
      <alignment/>
    </xf>
    <xf numFmtId="0" fontId="12" fillId="38" borderId="60" xfId="0" applyFont="1" applyFill="1" applyBorder="1" applyAlignment="1">
      <alignment/>
    </xf>
    <xf numFmtId="2" fontId="0" fillId="0" borderId="29" xfId="0" applyNumberFormat="1" applyFont="1" applyFill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35" borderId="31" xfId="0" applyFill="1" applyBorder="1" applyAlignment="1">
      <alignment/>
    </xf>
    <xf numFmtId="0" fontId="0" fillId="35" borderId="34" xfId="0" applyFont="1" applyFill="1" applyBorder="1" applyAlignment="1">
      <alignment horizontal="center"/>
    </xf>
    <xf numFmtId="0" fontId="0" fillId="35" borderId="57" xfId="0" applyFont="1" applyFill="1" applyBorder="1" applyAlignment="1">
      <alignment horizontal="center"/>
    </xf>
    <xf numFmtId="0" fontId="0" fillId="37" borderId="57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1" fontId="0" fillId="35" borderId="48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1" fontId="4" fillId="35" borderId="31" xfId="0" applyNumberFormat="1" applyFont="1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13" fillId="0" borderId="64" xfId="0" applyFont="1" applyBorder="1" applyAlignment="1">
      <alignment/>
    </xf>
    <xf numFmtId="0" fontId="13" fillId="0" borderId="6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2" fontId="0" fillId="35" borderId="49" xfId="0" applyNumberFormat="1" applyFont="1" applyFill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35" borderId="44" xfId="0" applyNumberFormat="1" applyFont="1" applyFill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2" fontId="0" fillId="35" borderId="42" xfId="0" applyNumberFormat="1" applyFill="1" applyBorder="1" applyAlignment="1">
      <alignment horizontal="center"/>
    </xf>
    <xf numFmtId="2" fontId="0" fillId="35" borderId="44" xfId="0" applyNumberFormat="1" applyFill="1" applyBorder="1" applyAlignment="1">
      <alignment horizontal="center"/>
    </xf>
    <xf numFmtId="0" fontId="4" fillId="38" borderId="28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0" fillId="38" borderId="31" xfId="0" applyFont="1" applyFill="1" applyBorder="1" applyAlignment="1">
      <alignment horizontal="center"/>
    </xf>
    <xf numFmtId="0" fontId="0" fillId="38" borderId="29" xfId="0" applyFont="1" applyFill="1" applyBorder="1" applyAlignment="1">
      <alignment horizontal="center"/>
    </xf>
    <xf numFmtId="0" fontId="0" fillId="38" borderId="40" xfId="0" applyFont="1" applyFill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0" fillId="0" borderId="65" xfId="0" applyFill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2" fontId="0" fillId="0" borderId="67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1" fontId="56" fillId="38" borderId="47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1" fontId="0" fillId="0" borderId="29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1" fontId="0" fillId="0" borderId="3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68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36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6">
      <selection activeCell="P29" sqref="P29"/>
    </sheetView>
  </sheetViews>
  <sheetFormatPr defaultColWidth="9.00390625" defaultRowHeight="12.75"/>
  <cols>
    <col min="1" max="1" width="2.875" style="1" customWidth="1"/>
    <col min="2" max="2" width="26.125" style="1" customWidth="1"/>
    <col min="3" max="7" width="6.625" style="1" customWidth="1"/>
    <col min="8" max="8" width="7.00390625" style="1" customWidth="1"/>
    <col min="9" max="9" width="8.375" style="1" customWidth="1"/>
    <col min="10" max="10" width="5.375" style="1" customWidth="1"/>
    <col min="11" max="11" width="6.25390625" style="1" customWidth="1"/>
    <col min="12" max="12" width="4.875" style="1" customWidth="1"/>
    <col min="13" max="13" width="5.125" style="0" customWidth="1"/>
  </cols>
  <sheetData>
    <row r="1" spans="8:9" ht="6" customHeight="1">
      <c r="H1"/>
      <c r="I1"/>
    </row>
    <row r="2" spans="1:13" ht="20.25">
      <c r="A2" s="282" t="s">
        <v>27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20.25">
      <c r="A3" s="282" t="s">
        <v>25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3" ht="20.25">
      <c r="A4" s="282" t="s">
        <v>26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</row>
    <row r="5" spans="3:9" ht="6.75" customHeight="1">
      <c r="C5"/>
      <c r="D5"/>
      <c r="E5"/>
      <c r="F5"/>
      <c r="G5"/>
      <c r="H5"/>
      <c r="I5"/>
    </row>
    <row r="6" spans="1:13" ht="15.75">
      <c r="A6" s="285" t="s">
        <v>28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3:9" ht="6.75" customHeight="1">
      <c r="C7"/>
      <c r="D7"/>
      <c r="E7"/>
      <c r="F7"/>
      <c r="G7"/>
      <c r="H7"/>
      <c r="I7"/>
    </row>
    <row r="8" spans="1:13" ht="16.5">
      <c r="A8" s="286" t="s">
        <v>9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</row>
    <row r="9" spans="1:13" ht="18">
      <c r="A9" s="288" t="s">
        <v>13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</row>
    <row r="10" spans="8:11" ht="12.75">
      <c r="H10"/>
      <c r="I10"/>
      <c r="J10"/>
      <c r="K10"/>
    </row>
    <row r="11" spans="1:13" ht="18">
      <c r="A11" s="284" t="s">
        <v>105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</row>
    <row r="12" spans="8:11" ht="12.75">
      <c r="H12"/>
      <c r="I12"/>
      <c r="J12"/>
      <c r="K12"/>
    </row>
    <row r="13" spans="4:9" ht="15">
      <c r="D13" s="4" t="s">
        <v>10</v>
      </c>
      <c r="F13" s="3">
        <v>5</v>
      </c>
      <c r="H13" s="20"/>
      <c r="I13" s="3"/>
    </row>
    <row r="14" spans="3:13" ht="13.5" thickBot="1">
      <c r="C14" s="193"/>
      <c r="K14" s="6"/>
      <c r="L14" s="6"/>
      <c r="M14" s="7"/>
    </row>
    <row r="15" spans="1:13" ht="18" customHeight="1" thickBot="1">
      <c r="A15" s="30" t="s">
        <v>2</v>
      </c>
      <c r="B15" s="40" t="s">
        <v>15</v>
      </c>
      <c r="C15" s="36" t="s">
        <v>3</v>
      </c>
      <c r="D15" s="14" t="s">
        <v>4</v>
      </c>
      <c r="E15" s="14" t="s">
        <v>5</v>
      </c>
      <c r="F15" s="14" t="s">
        <v>6</v>
      </c>
      <c r="G15" s="18" t="s">
        <v>7</v>
      </c>
      <c r="H15" s="261" t="s">
        <v>0</v>
      </c>
      <c r="I15" s="258" t="s">
        <v>1</v>
      </c>
      <c r="J15" s="45" t="s">
        <v>12</v>
      </c>
      <c r="K15" s="52" t="s">
        <v>11</v>
      </c>
      <c r="L15" s="49"/>
      <c r="M15" s="28"/>
    </row>
    <row r="16" spans="1:13" ht="18" customHeight="1">
      <c r="A16" s="160">
        <v>1</v>
      </c>
      <c r="B16" s="199" t="s">
        <v>74</v>
      </c>
      <c r="C16" s="200">
        <v>227</v>
      </c>
      <c r="D16" s="201">
        <v>278</v>
      </c>
      <c r="E16" s="202">
        <v>243</v>
      </c>
      <c r="F16" s="203">
        <v>161</v>
      </c>
      <c r="G16" s="256">
        <v>224</v>
      </c>
      <c r="H16" s="204">
        <f aca="true" t="shared" si="0" ref="H16:H46">SUM(C16:G16)</f>
        <v>1133</v>
      </c>
      <c r="I16" s="259">
        <f aca="true" t="shared" si="1" ref="I16:I28">AVERAGE(C16:G16)</f>
        <v>226.6</v>
      </c>
      <c r="J16" s="205"/>
      <c r="K16" s="206">
        <f aca="true" t="shared" si="2" ref="K16:K46">SUM(H16,J16*$F$13)</f>
        <v>1133</v>
      </c>
      <c r="L16" s="207"/>
      <c r="M16" s="208"/>
    </row>
    <row r="17" spans="1:13" ht="18" customHeight="1">
      <c r="A17" s="34">
        <v>2</v>
      </c>
      <c r="B17" s="197" t="s">
        <v>95</v>
      </c>
      <c r="C17" s="194">
        <v>235</v>
      </c>
      <c r="D17" s="189">
        <v>216</v>
      </c>
      <c r="E17" s="194">
        <v>197</v>
      </c>
      <c r="F17" s="189">
        <v>202</v>
      </c>
      <c r="G17" s="257">
        <v>233</v>
      </c>
      <c r="H17" s="198">
        <f t="shared" si="0"/>
        <v>1083</v>
      </c>
      <c r="I17" s="260">
        <f t="shared" si="1"/>
        <v>216.6</v>
      </c>
      <c r="J17" s="191">
        <v>8</v>
      </c>
      <c r="K17" s="192">
        <f t="shared" si="2"/>
        <v>1123</v>
      </c>
      <c r="L17" s="50">
        <f>SUM(K17,-K16)</f>
        <v>-10</v>
      </c>
      <c r="M17" s="24">
        <f aca="true" t="shared" si="3" ref="M17:M22">SUM(K17,-$K$16)</f>
        <v>-10</v>
      </c>
    </row>
    <row r="18" spans="1:13" ht="18" customHeight="1">
      <c r="A18" s="34">
        <v>3</v>
      </c>
      <c r="B18" s="188" t="s">
        <v>90</v>
      </c>
      <c r="C18" s="195">
        <v>233</v>
      </c>
      <c r="D18" s="189">
        <v>184</v>
      </c>
      <c r="E18" s="196">
        <v>212</v>
      </c>
      <c r="F18" s="189">
        <v>258</v>
      </c>
      <c r="G18" s="196">
        <v>232</v>
      </c>
      <c r="H18" s="190">
        <f t="shared" si="0"/>
        <v>1119</v>
      </c>
      <c r="I18" s="251">
        <f t="shared" si="1"/>
        <v>223.8</v>
      </c>
      <c r="J18" s="238"/>
      <c r="K18" s="192">
        <f t="shared" si="2"/>
        <v>1119</v>
      </c>
      <c r="L18" s="50">
        <f aca="true" t="shared" si="4" ref="L18:L46">SUM(K18,-K17)</f>
        <v>-4</v>
      </c>
      <c r="M18" s="24">
        <f t="shared" si="3"/>
        <v>-14</v>
      </c>
    </row>
    <row r="19" spans="1:13" ht="18" customHeight="1" thickBot="1">
      <c r="A19" s="35">
        <v>4</v>
      </c>
      <c r="B19" s="167" t="s">
        <v>77</v>
      </c>
      <c r="C19" s="179">
        <v>204</v>
      </c>
      <c r="D19" s="173">
        <v>204</v>
      </c>
      <c r="E19" s="173">
        <v>211</v>
      </c>
      <c r="F19" s="173">
        <v>212</v>
      </c>
      <c r="G19" s="105">
        <v>204</v>
      </c>
      <c r="H19" s="263">
        <f t="shared" si="0"/>
        <v>1035</v>
      </c>
      <c r="I19" s="266">
        <f t="shared" si="1"/>
        <v>207</v>
      </c>
      <c r="J19" s="168">
        <v>8</v>
      </c>
      <c r="K19" s="55">
        <f t="shared" si="2"/>
        <v>1075</v>
      </c>
      <c r="L19" s="51">
        <f t="shared" si="4"/>
        <v>-44</v>
      </c>
      <c r="M19" s="158">
        <f t="shared" si="3"/>
        <v>-58</v>
      </c>
    </row>
    <row r="20" spans="1:13" ht="18" customHeight="1">
      <c r="A20" s="160">
        <v>5</v>
      </c>
      <c r="B20" s="210" t="s">
        <v>85</v>
      </c>
      <c r="C20" s="161">
        <v>180</v>
      </c>
      <c r="D20" s="162">
        <v>249</v>
      </c>
      <c r="E20" s="162">
        <v>142</v>
      </c>
      <c r="F20" s="162">
        <v>257</v>
      </c>
      <c r="G20" s="227">
        <v>246</v>
      </c>
      <c r="H20" s="265">
        <f t="shared" si="0"/>
        <v>1074</v>
      </c>
      <c r="I20" s="249">
        <f t="shared" si="1"/>
        <v>214.8</v>
      </c>
      <c r="J20" s="236"/>
      <c r="K20" s="164">
        <f t="shared" si="2"/>
        <v>1074</v>
      </c>
      <c r="L20" s="165">
        <f t="shared" si="4"/>
        <v>-1</v>
      </c>
      <c r="M20" s="166">
        <f t="shared" si="3"/>
        <v>-59</v>
      </c>
    </row>
    <row r="21" spans="1:13" ht="18" customHeight="1">
      <c r="A21" s="34">
        <v>6</v>
      </c>
      <c r="B21" s="188" t="s">
        <v>70</v>
      </c>
      <c r="C21" s="195">
        <v>212</v>
      </c>
      <c r="D21" s="189">
        <v>179</v>
      </c>
      <c r="E21" s="189">
        <v>211</v>
      </c>
      <c r="F21" s="189">
        <v>257</v>
      </c>
      <c r="G21" s="196">
        <v>180</v>
      </c>
      <c r="H21" s="190">
        <f t="shared" si="0"/>
        <v>1039</v>
      </c>
      <c r="I21" s="251">
        <f t="shared" si="1"/>
        <v>207.8</v>
      </c>
      <c r="J21" s="191"/>
      <c r="K21" s="192">
        <f t="shared" si="2"/>
        <v>1039</v>
      </c>
      <c r="L21" s="50">
        <f t="shared" si="4"/>
        <v>-35</v>
      </c>
      <c r="M21" s="24">
        <f t="shared" si="3"/>
        <v>-94</v>
      </c>
    </row>
    <row r="22" spans="1:13" ht="18" customHeight="1">
      <c r="A22" s="34">
        <v>7</v>
      </c>
      <c r="B22" s="42" t="s">
        <v>79</v>
      </c>
      <c r="C22" s="12">
        <v>214</v>
      </c>
      <c r="D22" s="8">
        <v>210</v>
      </c>
      <c r="E22" s="8">
        <v>213</v>
      </c>
      <c r="F22" s="8">
        <v>185</v>
      </c>
      <c r="G22" s="9">
        <v>212</v>
      </c>
      <c r="H22" s="262">
        <f t="shared" si="0"/>
        <v>1034</v>
      </c>
      <c r="I22" s="250">
        <f t="shared" si="1"/>
        <v>206.8</v>
      </c>
      <c r="J22" s="47"/>
      <c r="K22" s="54">
        <f t="shared" si="2"/>
        <v>1034</v>
      </c>
      <c r="L22" s="50">
        <f t="shared" si="4"/>
        <v>-5</v>
      </c>
      <c r="M22" s="24">
        <f t="shared" si="3"/>
        <v>-99</v>
      </c>
    </row>
    <row r="23" spans="1:13" ht="18" customHeight="1" thickBot="1">
      <c r="A23" s="35">
        <v>8</v>
      </c>
      <c r="B23" s="230" t="s">
        <v>78</v>
      </c>
      <c r="C23" s="231">
        <v>170</v>
      </c>
      <c r="D23" s="232">
        <v>164</v>
      </c>
      <c r="E23" s="232">
        <v>195</v>
      </c>
      <c r="F23" s="233">
        <v>247</v>
      </c>
      <c r="G23" s="247">
        <v>216</v>
      </c>
      <c r="H23" s="234">
        <f t="shared" si="0"/>
        <v>992</v>
      </c>
      <c r="I23" s="248">
        <f t="shared" si="1"/>
        <v>198.4</v>
      </c>
      <c r="J23" s="235">
        <v>8</v>
      </c>
      <c r="K23" s="237">
        <f t="shared" si="2"/>
        <v>1032</v>
      </c>
      <c r="L23" s="51">
        <f t="shared" si="4"/>
        <v>-2</v>
      </c>
      <c r="M23" s="26">
        <f>SUM(K23,-$K$16)</f>
        <v>-101</v>
      </c>
    </row>
    <row r="24" spans="1:13" ht="18" customHeight="1">
      <c r="A24" s="160">
        <v>9</v>
      </c>
      <c r="B24" s="142" t="s">
        <v>88</v>
      </c>
      <c r="C24" s="161">
        <v>205</v>
      </c>
      <c r="D24" s="162">
        <v>233</v>
      </c>
      <c r="E24" s="162">
        <v>192</v>
      </c>
      <c r="F24" s="162">
        <v>207</v>
      </c>
      <c r="G24" s="227">
        <v>184</v>
      </c>
      <c r="H24" s="265">
        <f t="shared" si="0"/>
        <v>1021</v>
      </c>
      <c r="I24" s="252">
        <f t="shared" si="1"/>
        <v>204.2</v>
      </c>
      <c r="J24" s="163"/>
      <c r="K24" s="164">
        <f t="shared" si="2"/>
        <v>1021</v>
      </c>
      <c r="L24" s="165">
        <f t="shared" si="4"/>
        <v>-11</v>
      </c>
      <c r="M24" s="243">
        <f aca="true" t="shared" si="5" ref="M24:M46">SUM(K24,-$K$16)</f>
        <v>-112</v>
      </c>
    </row>
    <row r="25" spans="1:13" ht="18" customHeight="1">
      <c r="A25" s="34">
        <v>10</v>
      </c>
      <c r="B25" s="188" t="s">
        <v>69</v>
      </c>
      <c r="C25" s="195">
        <v>231</v>
      </c>
      <c r="D25" s="189">
        <v>211</v>
      </c>
      <c r="E25" s="189">
        <v>179</v>
      </c>
      <c r="F25" s="189">
        <v>195</v>
      </c>
      <c r="G25" s="196">
        <v>188</v>
      </c>
      <c r="H25" s="190">
        <f t="shared" si="0"/>
        <v>1004</v>
      </c>
      <c r="I25" s="251">
        <f t="shared" si="1"/>
        <v>200.8</v>
      </c>
      <c r="J25" s="191"/>
      <c r="K25" s="192">
        <f t="shared" si="2"/>
        <v>1004</v>
      </c>
      <c r="L25" s="50">
        <f t="shared" si="4"/>
        <v>-17</v>
      </c>
      <c r="M25" s="25">
        <f t="shared" si="5"/>
        <v>-129</v>
      </c>
    </row>
    <row r="26" spans="1:13" ht="18" customHeight="1">
      <c r="A26" s="34">
        <v>11</v>
      </c>
      <c r="B26" s="41" t="s">
        <v>80</v>
      </c>
      <c r="C26" s="39">
        <v>163</v>
      </c>
      <c r="D26" s="174">
        <v>226</v>
      </c>
      <c r="E26" s="5">
        <v>223</v>
      </c>
      <c r="F26" s="2">
        <v>229</v>
      </c>
      <c r="G26" s="5">
        <v>156</v>
      </c>
      <c r="H26" s="262">
        <f t="shared" si="0"/>
        <v>997</v>
      </c>
      <c r="I26" s="254">
        <f t="shared" si="1"/>
        <v>199.4</v>
      </c>
      <c r="J26" s="46"/>
      <c r="K26" s="53">
        <f t="shared" si="2"/>
        <v>997</v>
      </c>
      <c r="L26" s="50">
        <f t="shared" si="4"/>
        <v>-7</v>
      </c>
      <c r="M26" s="175">
        <f t="shared" si="5"/>
        <v>-136</v>
      </c>
    </row>
    <row r="27" spans="1:13" ht="18" customHeight="1">
      <c r="A27" s="34">
        <v>12</v>
      </c>
      <c r="B27" s="42" t="s">
        <v>96</v>
      </c>
      <c r="C27" s="12">
        <v>213</v>
      </c>
      <c r="D27" s="8">
        <v>181</v>
      </c>
      <c r="E27" s="8">
        <v>222</v>
      </c>
      <c r="F27" s="8">
        <v>178</v>
      </c>
      <c r="G27" s="9">
        <v>195</v>
      </c>
      <c r="H27" s="262">
        <f t="shared" si="0"/>
        <v>989</v>
      </c>
      <c r="I27" s="254">
        <f t="shared" si="1"/>
        <v>197.8</v>
      </c>
      <c r="J27" s="47"/>
      <c r="K27" s="54">
        <f t="shared" si="2"/>
        <v>989</v>
      </c>
      <c r="L27" s="50">
        <f t="shared" si="4"/>
        <v>-8</v>
      </c>
      <c r="M27" s="25">
        <f t="shared" si="5"/>
        <v>-144</v>
      </c>
    </row>
    <row r="28" spans="1:13" ht="18" customHeight="1">
      <c r="A28" s="34">
        <v>13</v>
      </c>
      <c r="B28" s="43" t="s">
        <v>100</v>
      </c>
      <c r="C28" s="39">
        <v>189</v>
      </c>
      <c r="D28" s="2">
        <v>188</v>
      </c>
      <c r="E28" s="2">
        <v>214</v>
      </c>
      <c r="F28" s="2">
        <v>224</v>
      </c>
      <c r="G28" s="23">
        <v>166</v>
      </c>
      <c r="H28" s="262">
        <f t="shared" si="0"/>
        <v>981</v>
      </c>
      <c r="I28" s="254">
        <f t="shared" si="1"/>
        <v>196.2</v>
      </c>
      <c r="J28" s="29"/>
      <c r="K28" s="54">
        <f t="shared" si="2"/>
        <v>981</v>
      </c>
      <c r="L28" s="50">
        <f t="shared" si="4"/>
        <v>-8</v>
      </c>
      <c r="M28" s="25">
        <f t="shared" si="5"/>
        <v>-152</v>
      </c>
    </row>
    <row r="29" spans="1:13" ht="18" customHeight="1" thickBot="1">
      <c r="A29" s="35">
        <v>14</v>
      </c>
      <c r="B29" s="239" t="s">
        <v>89</v>
      </c>
      <c r="C29" s="240">
        <v>187</v>
      </c>
      <c r="D29" s="184">
        <v>211</v>
      </c>
      <c r="E29" s="184">
        <v>157</v>
      </c>
      <c r="F29" s="184">
        <v>154</v>
      </c>
      <c r="G29" s="267">
        <v>212</v>
      </c>
      <c r="H29" s="263">
        <f t="shared" si="0"/>
        <v>921</v>
      </c>
      <c r="I29" s="268">
        <f>AVERAGE(C30:G30)</f>
        <v>191.8</v>
      </c>
      <c r="J29" s="241">
        <v>8</v>
      </c>
      <c r="K29" s="157">
        <f t="shared" si="2"/>
        <v>961</v>
      </c>
      <c r="L29" s="51">
        <f t="shared" si="4"/>
        <v>-20</v>
      </c>
      <c r="M29" s="242">
        <f t="shared" si="5"/>
        <v>-172</v>
      </c>
    </row>
    <row r="30" spans="1:13" ht="18" customHeight="1">
      <c r="A30" s="33">
        <v>15</v>
      </c>
      <c r="B30" s="41" t="s">
        <v>93</v>
      </c>
      <c r="C30" s="169">
        <v>174</v>
      </c>
      <c r="D30" s="16">
        <v>213</v>
      </c>
      <c r="E30" s="16">
        <v>200</v>
      </c>
      <c r="F30" s="16">
        <v>176</v>
      </c>
      <c r="G30" s="27">
        <v>196</v>
      </c>
      <c r="H30" s="264">
        <f t="shared" si="0"/>
        <v>959</v>
      </c>
      <c r="I30" s="269">
        <f>AVERAGE(C30:G30)</f>
        <v>191.8</v>
      </c>
      <c r="J30" s="171"/>
      <c r="K30" s="53">
        <f t="shared" si="2"/>
        <v>959</v>
      </c>
      <c r="L30" s="159">
        <f t="shared" si="4"/>
        <v>-2</v>
      </c>
      <c r="M30" s="175">
        <f t="shared" si="5"/>
        <v>-174</v>
      </c>
    </row>
    <row r="31" spans="1:13" ht="18" customHeight="1">
      <c r="A31" s="34">
        <v>16</v>
      </c>
      <c r="B31" s="43" t="s">
        <v>83</v>
      </c>
      <c r="C31" s="38">
        <v>212</v>
      </c>
      <c r="D31" s="10">
        <v>181</v>
      </c>
      <c r="E31" s="10">
        <v>196</v>
      </c>
      <c r="F31" s="10">
        <v>184</v>
      </c>
      <c r="G31" s="23">
        <v>179</v>
      </c>
      <c r="H31" s="262">
        <f t="shared" si="0"/>
        <v>952</v>
      </c>
      <c r="I31" s="253">
        <f>AVERAGE(C31:G31)</f>
        <v>190.4</v>
      </c>
      <c r="J31" s="29"/>
      <c r="K31" s="54">
        <f t="shared" si="2"/>
        <v>952</v>
      </c>
      <c r="L31" s="50">
        <f t="shared" si="4"/>
        <v>-7</v>
      </c>
      <c r="M31" s="25">
        <f t="shared" si="5"/>
        <v>-181</v>
      </c>
    </row>
    <row r="32" spans="1:13" ht="18" customHeight="1">
      <c r="A32" s="34">
        <v>17</v>
      </c>
      <c r="B32" s="43" t="s">
        <v>86</v>
      </c>
      <c r="C32" s="38">
        <v>177</v>
      </c>
      <c r="D32" s="10">
        <v>187</v>
      </c>
      <c r="E32" s="10">
        <v>201</v>
      </c>
      <c r="F32" s="10">
        <v>200</v>
      </c>
      <c r="G32" s="23">
        <v>179</v>
      </c>
      <c r="H32" s="262">
        <f t="shared" si="0"/>
        <v>944</v>
      </c>
      <c r="I32" s="253">
        <f aca="true" t="shared" si="6" ref="I32:I45">AVERAGE(C32:G32)</f>
        <v>188.8</v>
      </c>
      <c r="J32" s="29"/>
      <c r="K32" s="54">
        <f t="shared" si="2"/>
        <v>944</v>
      </c>
      <c r="L32" s="50">
        <f t="shared" si="4"/>
        <v>-8</v>
      </c>
      <c r="M32" s="25">
        <f t="shared" si="5"/>
        <v>-189</v>
      </c>
    </row>
    <row r="33" spans="1:13" ht="18" customHeight="1">
      <c r="A33" s="34">
        <v>18</v>
      </c>
      <c r="B33" s="42" t="s">
        <v>84</v>
      </c>
      <c r="C33" s="39">
        <v>164</v>
      </c>
      <c r="D33" s="174">
        <v>177</v>
      </c>
      <c r="E33" s="5">
        <v>224</v>
      </c>
      <c r="F33" s="2">
        <v>200</v>
      </c>
      <c r="G33" s="5">
        <v>178</v>
      </c>
      <c r="H33" s="262">
        <f t="shared" si="0"/>
        <v>943</v>
      </c>
      <c r="I33" s="253">
        <f t="shared" si="6"/>
        <v>188.6</v>
      </c>
      <c r="J33" s="48"/>
      <c r="K33" s="54">
        <f t="shared" si="2"/>
        <v>943</v>
      </c>
      <c r="L33" s="50">
        <f t="shared" si="4"/>
        <v>-1</v>
      </c>
      <c r="M33" s="25">
        <f t="shared" si="5"/>
        <v>-190</v>
      </c>
    </row>
    <row r="34" spans="1:13" ht="18" customHeight="1">
      <c r="A34" s="34">
        <v>19</v>
      </c>
      <c r="B34" s="42" t="s">
        <v>72</v>
      </c>
      <c r="C34" s="12">
        <v>175</v>
      </c>
      <c r="D34" s="8">
        <v>159</v>
      </c>
      <c r="E34" s="9">
        <v>193</v>
      </c>
      <c r="F34" s="8">
        <v>170</v>
      </c>
      <c r="G34" s="9">
        <v>204</v>
      </c>
      <c r="H34" s="262">
        <f t="shared" si="0"/>
        <v>901</v>
      </c>
      <c r="I34" s="253">
        <f t="shared" si="6"/>
        <v>180.2</v>
      </c>
      <c r="J34" s="47">
        <v>8</v>
      </c>
      <c r="K34" s="54">
        <f t="shared" si="2"/>
        <v>941</v>
      </c>
      <c r="L34" s="50">
        <f t="shared" si="4"/>
        <v>-2</v>
      </c>
      <c r="M34" s="25">
        <f t="shared" si="5"/>
        <v>-192</v>
      </c>
    </row>
    <row r="35" spans="1:13" ht="18" customHeight="1">
      <c r="A35" s="34">
        <v>20</v>
      </c>
      <c r="B35" s="42" t="s">
        <v>99</v>
      </c>
      <c r="C35" s="38">
        <v>187</v>
      </c>
      <c r="D35" s="10">
        <v>172</v>
      </c>
      <c r="E35" s="11">
        <v>189</v>
      </c>
      <c r="F35" s="10">
        <v>217</v>
      </c>
      <c r="G35" s="9">
        <v>172</v>
      </c>
      <c r="H35" s="262">
        <f t="shared" si="0"/>
        <v>937</v>
      </c>
      <c r="I35" s="253">
        <f t="shared" si="6"/>
        <v>187.4</v>
      </c>
      <c r="J35" s="47"/>
      <c r="K35" s="54">
        <f t="shared" si="2"/>
        <v>937</v>
      </c>
      <c r="L35" s="50">
        <f t="shared" si="4"/>
        <v>-4</v>
      </c>
      <c r="M35" s="25">
        <f t="shared" si="5"/>
        <v>-196</v>
      </c>
    </row>
    <row r="36" spans="1:13" ht="18" customHeight="1">
      <c r="A36" s="34">
        <v>21</v>
      </c>
      <c r="B36" s="43" t="s">
        <v>73</v>
      </c>
      <c r="C36" s="38">
        <v>212</v>
      </c>
      <c r="D36" s="10">
        <v>190</v>
      </c>
      <c r="E36" s="10">
        <v>213</v>
      </c>
      <c r="F36" s="10">
        <v>149</v>
      </c>
      <c r="G36" s="23">
        <v>171</v>
      </c>
      <c r="H36" s="262">
        <f t="shared" si="0"/>
        <v>935</v>
      </c>
      <c r="I36" s="253">
        <f t="shared" si="6"/>
        <v>187</v>
      </c>
      <c r="J36" s="29"/>
      <c r="K36" s="54">
        <f t="shared" si="2"/>
        <v>935</v>
      </c>
      <c r="L36" s="50">
        <f t="shared" si="4"/>
        <v>-2</v>
      </c>
      <c r="M36" s="25">
        <f t="shared" si="5"/>
        <v>-198</v>
      </c>
    </row>
    <row r="37" spans="1:13" ht="18" customHeight="1">
      <c r="A37" s="34">
        <v>22</v>
      </c>
      <c r="B37" s="42" t="s">
        <v>68</v>
      </c>
      <c r="C37" s="12">
        <v>168</v>
      </c>
      <c r="D37" s="8">
        <v>188</v>
      </c>
      <c r="E37" s="9">
        <v>147</v>
      </c>
      <c r="F37" s="8">
        <v>191</v>
      </c>
      <c r="G37" s="9">
        <v>190</v>
      </c>
      <c r="H37" s="262">
        <f t="shared" si="0"/>
        <v>884</v>
      </c>
      <c r="I37" s="253">
        <f t="shared" si="6"/>
        <v>176.8</v>
      </c>
      <c r="J37" s="48"/>
      <c r="K37" s="54">
        <f t="shared" si="2"/>
        <v>884</v>
      </c>
      <c r="L37" s="50">
        <f t="shared" si="4"/>
        <v>-51</v>
      </c>
      <c r="M37" s="25">
        <f t="shared" si="5"/>
        <v>-249</v>
      </c>
    </row>
    <row r="38" spans="1:13" ht="18" customHeight="1">
      <c r="A38" s="34">
        <v>23</v>
      </c>
      <c r="B38" s="43" t="s">
        <v>98</v>
      </c>
      <c r="C38" s="38">
        <v>202</v>
      </c>
      <c r="D38" s="10">
        <v>194</v>
      </c>
      <c r="E38" s="10">
        <v>162</v>
      </c>
      <c r="F38" s="10">
        <v>159</v>
      </c>
      <c r="G38" s="23">
        <v>159</v>
      </c>
      <c r="H38" s="262">
        <f t="shared" si="0"/>
        <v>876</v>
      </c>
      <c r="I38" s="253">
        <f t="shared" si="6"/>
        <v>175.2</v>
      </c>
      <c r="J38" s="29"/>
      <c r="K38" s="54">
        <f t="shared" si="2"/>
        <v>876</v>
      </c>
      <c r="L38" s="50">
        <f t="shared" si="4"/>
        <v>-8</v>
      </c>
      <c r="M38" s="25">
        <f t="shared" si="5"/>
        <v>-257</v>
      </c>
    </row>
    <row r="39" spans="1:13" ht="18" customHeight="1">
      <c r="A39" s="34">
        <v>24</v>
      </c>
      <c r="B39" s="42" t="s">
        <v>94</v>
      </c>
      <c r="C39" s="38">
        <v>195</v>
      </c>
      <c r="D39" s="8">
        <v>149</v>
      </c>
      <c r="E39" s="10">
        <v>195</v>
      </c>
      <c r="F39" s="10">
        <v>165</v>
      </c>
      <c r="G39" s="9">
        <v>155</v>
      </c>
      <c r="H39" s="262">
        <f t="shared" si="0"/>
        <v>859</v>
      </c>
      <c r="I39" s="253">
        <f t="shared" si="6"/>
        <v>171.8</v>
      </c>
      <c r="J39" s="47"/>
      <c r="K39" s="54">
        <f t="shared" si="2"/>
        <v>859</v>
      </c>
      <c r="L39" s="50">
        <f t="shared" si="4"/>
        <v>-17</v>
      </c>
      <c r="M39" s="25">
        <f t="shared" si="5"/>
        <v>-274</v>
      </c>
    </row>
    <row r="40" spans="1:13" ht="18" customHeight="1">
      <c r="A40" s="34">
        <v>25</v>
      </c>
      <c r="B40" s="43" t="s">
        <v>92</v>
      </c>
      <c r="C40" s="38">
        <v>142</v>
      </c>
      <c r="D40" s="15">
        <v>193</v>
      </c>
      <c r="E40" s="11">
        <v>173</v>
      </c>
      <c r="F40" s="10">
        <v>180</v>
      </c>
      <c r="G40" s="23">
        <v>150</v>
      </c>
      <c r="H40" s="262">
        <f t="shared" si="0"/>
        <v>838</v>
      </c>
      <c r="I40" s="253">
        <f t="shared" si="6"/>
        <v>167.6</v>
      </c>
      <c r="J40" s="29"/>
      <c r="K40" s="54">
        <f t="shared" si="2"/>
        <v>838</v>
      </c>
      <c r="L40" s="50">
        <f t="shared" si="4"/>
        <v>-21</v>
      </c>
      <c r="M40" s="25">
        <f t="shared" si="5"/>
        <v>-295</v>
      </c>
    </row>
    <row r="41" spans="1:13" ht="18" customHeight="1">
      <c r="A41" s="34">
        <v>26</v>
      </c>
      <c r="B41" s="43" t="s">
        <v>71</v>
      </c>
      <c r="C41" s="17">
        <v>124</v>
      </c>
      <c r="D41" s="10">
        <v>172</v>
      </c>
      <c r="E41" s="17">
        <v>187</v>
      </c>
      <c r="F41" s="10">
        <v>136</v>
      </c>
      <c r="G41" s="23">
        <v>172</v>
      </c>
      <c r="H41" s="262">
        <f t="shared" si="0"/>
        <v>791</v>
      </c>
      <c r="I41" s="253">
        <f t="shared" si="6"/>
        <v>158.2</v>
      </c>
      <c r="J41" s="29">
        <v>8</v>
      </c>
      <c r="K41" s="54">
        <f t="shared" si="2"/>
        <v>831</v>
      </c>
      <c r="L41" s="50">
        <f t="shared" si="4"/>
        <v>-7</v>
      </c>
      <c r="M41" s="25">
        <f t="shared" si="5"/>
        <v>-302</v>
      </c>
    </row>
    <row r="42" spans="1:13" ht="18" customHeight="1">
      <c r="A42" s="34">
        <v>27</v>
      </c>
      <c r="B42" s="43" t="s">
        <v>76</v>
      </c>
      <c r="C42" s="38">
        <v>158</v>
      </c>
      <c r="D42" s="16">
        <v>143</v>
      </c>
      <c r="E42" s="11">
        <v>188</v>
      </c>
      <c r="F42" s="10">
        <v>160</v>
      </c>
      <c r="G42" s="23">
        <v>177</v>
      </c>
      <c r="H42" s="262">
        <f t="shared" si="0"/>
        <v>826</v>
      </c>
      <c r="I42" s="253">
        <f t="shared" si="6"/>
        <v>165.2</v>
      </c>
      <c r="J42" s="29"/>
      <c r="K42" s="54">
        <f t="shared" si="2"/>
        <v>826</v>
      </c>
      <c r="L42" s="50">
        <f t="shared" si="4"/>
        <v>-5</v>
      </c>
      <c r="M42" s="25">
        <f t="shared" si="5"/>
        <v>-307</v>
      </c>
    </row>
    <row r="43" spans="1:13" ht="18" customHeight="1">
      <c r="A43" s="34">
        <v>28</v>
      </c>
      <c r="B43" s="43" t="s">
        <v>87</v>
      </c>
      <c r="C43" s="39">
        <v>150</v>
      </c>
      <c r="D43" s="2">
        <v>179</v>
      </c>
      <c r="E43" s="5">
        <v>135</v>
      </c>
      <c r="F43" s="2">
        <v>136</v>
      </c>
      <c r="G43" s="5">
        <v>201</v>
      </c>
      <c r="H43" s="262">
        <f t="shared" si="0"/>
        <v>801</v>
      </c>
      <c r="I43" s="253">
        <f t="shared" si="6"/>
        <v>160.2</v>
      </c>
      <c r="J43" s="29"/>
      <c r="K43" s="54">
        <f t="shared" si="2"/>
        <v>801</v>
      </c>
      <c r="L43" s="50">
        <f t="shared" si="4"/>
        <v>-25</v>
      </c>
      <c r="M43" s="25">
        <f t="shared" si="5"/>
        <v>-332</v>
      </c>
    </row>
    <row r="44" spans="1:13" ht="18" customHeight="1">
      <c r="A44" s="34">
        <v>29</v>
      </c>
      <c r="B44" s="42" t="s">
        <v>91</v>
      </c>
      <c r="C44" s="39">
        <v>149</v>
      </c>
      <c r="D44" s="2">
        <v>151</v>
      </c>
      <c r="E44" s="5">
        <v>196</v>
      </c>
      <c r="F44" s="2">
        <v>158</v>
      </c>
      <c r="G44" s="5">
        <v>142</v>
      </c>
      <c r="H44" s="262">
        <f t="shared" si="0"/>
        <v>796</v>
      </c>
      <c r="I44" s="253">
        <f t="shared" si="6"/>
        <v>159.2</v>
      </c>
      <c r="J44" s="48"/>
      <c r="K44" s="54">
        <f t="shared" si="2"/>
        <v>796</v>
      </c>
      <c r="L44" s="50">
        <f t="shared" si="4"/>
        <v>-5</v>
      </c>
      <c r="M44" s="25">
        <f t="shared" si="5"/>
        <v>-337</v>
      </c>
    </row>
    <row r="45" spans="1:13" ht="18" customHeight="1">
      <c r="A45" s="34">
        <v>30</v>
      </c>
      <c r="B45" s="42" t="s">
        <v>75</v>
      </c>
      <c r="C45" s="39">
        <v>168</v>
      </c>
      <c r="D45" s="2">
        <v>157</v>
      </c>
      <c r="E45" s="2">
        <v>158</v>
      </c>
      <c r="F45" s="2">
        <v>120</v>
      </c>
      <c r="G45" s="5">
        <v>180</v>
      </c>
      <c r="H45" s="262">
        <f t="shared" si="0"/>
        <v>783</v>
      </c>
      <c r="I45" s="253">
        <f t="shared" si="6"/>
        <v>156.6</v>
      </c>
      <c r="J45" s="48"/>
      <c r="K45" s="54">
        <f t="shared" si="2"/>
        <v>783</v>
      </c>
      <c r="L45" s="50">
        <f t="shared" si="4"/>
        <v>-13</v>
      </c>
      <c r="M45" s="25">
        <f t="shared" si="5"/>
        <v>-350</v>
      </c>
    </row>
    <row r="46" spans="1:13" ht="18" customHeight="1" thickBot="1">
      <c r="A46" s="35">
        <v>31</v>
      </c>
      <c r="B46" s="44" t="s">
        <v>97</v>
      </c>
      <c r="C46" s="179">
        <v>171</v>
      </c>
      <c r="D46" s="173">
        <v>152</v>
      </c>
      <c r="E46" s="173">
        <v>155</v>
      </c>
      <c r="F46" s="173">
        <v>130</v>
      </c>
      <c r="G46" s="182">
        <v>129</v>
      </c>
      <c r="H46" s="263">
        <f t="shared" si="0"/>
        <v>737</v>
      </c>
      <c r="I46" s="255">
        <f>AVERAGE(C46:G46)</f>
        <v>147.4</v>
      </c>
      <c r="J46" s="185"/>
      <c r="K46" s="55">
        <f t="shared" si="2"/>
        <v>737</v>
      </c>
      <c r="L46" s="51">
        <f t="shared" si="4"/>
        <v>-46</v>
      </c>
      <c r="M46" s="26">
        <f t="shared" si="5"/>
        <v>-396</v>
      </c>
    </row>
  </sheetData>
  <sheetProtection/>
  <mergeCells count="7">
    <mergeCell ref="A11:M11"/>
    <mergeCell ref="A2:M2"/>
    <mergeCell ref="A3:M3"/>
    <mergeCell ref="A4:M4"/>
    <mergeCell ref="A6:M6"/>
    <mergeCell ref="A8:M8"/>
    <mergeCell ref="A9:M9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zoomScalePageLayoutView="0" workbookViewId="0" topLeftCell="A4">
      <selection activeCell="M16" sqref="M16"/>
    </sheetView>
  </sheetViews>
  <sheetFormatPr defaultColWidth="9.00390625" defaultRowHeight="12.75"/>
  <cols>
    <col min="2" max="2" width="7.25390625" style="0" customWidth="1"/>
    <col min="3" max="3" width="4.625" style="0" customWidth="1"/>
    <col min="4" max="4" width="32.00390625" style="0" customWidth="1"/>
    <col min="5" max="5" width="9.625" style="0" customWidth="1"/>
    <col min="6" max="6" width="6.00390625" style="0" customWidth="1"/>
    <col min="7" max="7" width="7.75390625" style="0" customWidth="1"/>
    <col min="8" max="8" width="32.00390625" style="0" customWidth="1"/>
    <col min="9" max="9" width="10.25390625" style="0" customWidth="1"/>
    <col min="10" max="10" width="8.25390625" style="0" customWidth="1"/>
  </cols>
  <sheetData>
    <row r="1" spans="2:10" ht="21" customHeight="1">
      <c r="B1" s="31"/>
      <c r="C1" s="31"/>
      <c r="D1" s="100"/>
      <c r="E1" s="100"/>
      <c r="F1" s="31" t="s">
        <v>27</v>
      </c>
      <c r="G1" s="100"/>
      <c r="H1" s="100"/>
      <c r="I1" s="100"/>
      <c r="J1" s="100"/>
    </row>
    <row r="2" spans="2:10" ht="21" customHeight="1">
      <c r="B2" s="31"/>
      <c r="C2" s="31"/>
      <c r="D2" s="31"/>
      <c r="E2" s="31"/>
      <c r="F2" s="31" t="s">
        <v>51</v>
      </c>
      <c r="G2" s="31"/>
      <c r="H2" s="31"/>
      <c r="I2" s="31"/>
      <c r="J2" s="31"/>
    </row>
    <row r="3" spans="2:10" ht="20.25" customHeight="1">
      <c r="B3" s="31"/>
      <c r="C3" s="31"/>
      <c r="D3" s="100"/>
      <c r="E3" s="100"/>
      <c r="F3" s="31" t="s">
        <v>26</v>
      </c>
      <c r="G3" s="100"/>
      <c r="H3" s="100"/>
      <c r="I3" s="100"/>
      <c r="J3" s="100"/>
    </row>
    <row r="4" spans="2:10" ht="7.5" customHeight="1">
      <c r="B4" s="19"/>
      <c r="C4" s="19"/>
      <c r="D4" s="19"/>
      <c r="E4" s="19"/>
      <c r="F4" s="19"/>
      <c r="G4" s="19"/>
      <c r="H4" s="19"/>
      <c r="I4" s="19"/>
      <c r="J4" s="19"/>
    </row>
    <row r="5" spans="2:10" ht="16.5" customHeight="1">
      <c r="B5" s="21"/>
      <c r="C5" s="21"/>
      <c r="D5" s="131"/>
      <c r="E5" s="131"/>
      <c r="F5" s="21" t="s">
        <v>53</v>
      </c>
      <c r="G5" s="131"/>
      <c r="H5" s="131"/>
      <c r="I5" s="131"/>
      <c r="J5" s="131"/>
    </row>
    <row r="6" spans="2:10" ht="6.75" customHeight="1">
      <c r="B6" s="19"/>
      <c r="C6" s="19"/>
      <c r="D6" s="110"/>
      <c r="E6" s="110"/>
      <c r="F6" s="19"/>
      <c r="G6" s="19"/>
      <c r="H6" s="110"/>
      <c r="I6" s="19"/>
      <c r="J6" s="19"/>
    </row>
    <row r="7" spans="2:10" ht="17.25" customHeight="1">
      <c r="B7" s="19"/>
      <c r="C7" s="19"/>
      <c r="E7" s="110"/>
      <c r="F7" s="21" t="s">
        <v>28</v>
      </c>
      <c r="G7" s="19"/>
      <c r="H7" s="110"/>
      <c r="I7" s="19"/>
      <c r="J7" s="19"/>
    </row>
    <row r="8" spans="4:8" ht="14.25" customHeight="1">
      <c r="D8" s="110"/>
      <c r="E8" s="110"/>
      <c r="H8" s="110"/>
    </row>
    <row r="9" spans="2:6" ht="6.75" customHeight="1">
      <c r="B9" s="113"/>
      <c r="C9" s="113"/>
      <c r="D9" s="113"/>
      <c r="E9" s="113"/>
      <c r="F9" s="113"/>
    </row>
    <row r="10" spans="2:8" ht="18" customHeight="1">
      <c r="B10" s="115"/>
      <c r="C10" s="115"/>
      <c r="D10" s="112" t="s">
        <v>45</v>
      </c>
      <c r="E10" s="115"/>
      <c r="F10" s="115"/>
      <c r="H10" s="124" t="s">
        <v>46</v>
      </c>
    </row>
    <row r="11" spans="2:10" ht="7.5" customHeight="1">
      <c r="B11" s="115"/>
      <c r="C11" s="115"/>
      <c r="D11" s="115"/>
      <c r="E11" s="115"/>
      <c r="F11" s="115"/>
      <c r="G11" s="123"/>
      <c r="I11" s="123"/>
      <c r="J11" s="123"/>
    </row>
    <row r="12" spans="2:10" ht="34.5" customHeight="1">
      <c r="B12" s="114" t="s">
        <v>54</v>
      </c>
      <c r="C12" s="114"/>
      <c r="D12" s="114" t="s">
        <v>52</v>
      </c>
      <c r="E12" s="114" t="s">
        <v>8</v>
      </c>
      <c r="G12" s="114" t="s">
        <v>54</v>
      </c>
      <c r="H12" s="114" t="s">
        <v>52</v>
      </c>
      <c r="I12" s="114" t="s">
        <v>8</v>
      </c>
      <c r="J12" s="114" t="s">
        <v>14</v>
      </c>
    </row>
    <row r="13" ht="13.5" customHeight="1" thickBot="1"/>
    <row r="14" spans="2:10" ht="34.5" customHeight="1" thickBot="1">
      <c r="B14" s="291" t="s">
        <v>48</v>
      </c>
      <c r="C14" s="116">
        <v>4</v>
      </c>
      <c r="D14" s="132" t="s">
        <v>88</v>
      </c>
      <c r="E14" s="133">
        <v>194</v>
      </c>
      <c r="G14" s="291" t="s">
        <v>65</v>
      </c>
      <c r="H14" s="132" t="s">
        <v>88</v>
      </c>
      <c r="I14" s="117">
        <v>172</v>
      </c>
      <c r="J14" s="127">
        <v>1</v>
      </c>
    </row>
    <row r="15" spans="2:10" ht="7.5" customHeight="1" thickBot="1">
      <c r="B15" s="295"/>
      <c r="C15" s="119"/>
      <c r="D15" s="120"/>
      <c r="E15" s="121"/>
      <c r="G15" s="292"/>
      <c r="H15" s="120"/>
      <c r="I15" s="121"/>
      <c r="J15" s="125"/>
    </row>
    <row r="16" spans="2:10" ht="34.5" customHeight="1" thickBot="1">
      <c r="B16" s="296"/>
      <c r="C16" s="116">
        <v>1</v>
      </c>
      <c r="D16" s="132" t="s">
        <v>74</v>
      </c>
      <c r="E16" s="133">
        <v>180</v>
      </c>
      <c r="G16" s="290"/>
      <c r="H16" s="132" t="s">
        <v>79</v>
      </c>
      <c r="I16" s="117">
        <v>149</v>
      </c>
      <c r="J16" s="127">
        <v>2</v>
      </c>
    </row>
    <row r="17" spans="2:3" ht="7.5" customHeight="1">
      <c r="B17" s="129"/>
      <c r="C17" s="129"/>
    </row>
    <row r="18" spans="2:8" ht="34.5" customHeight="1">
      <c r="B18" s="129"/>
      <c r="C18" s="129"/>
      <c r="H18" s="124" t="s">
        <v>49</v>
      </c>
    </row>
    <row r="19" spans="2:10" ht="7.5" customHeight="1">
      <c r="B19" s="129"/>
      <c r="C19" s="129"/>
      <c r="G19" s="123"/>
      <c r="I19" s="123"/>
      <c r="J19" s="123"/>
    </row>
    <row r="20" spans="2:10" ht="34.5" customHeight="1">
      <c r="B20" s="114" t="s">
        <v>54</v>
      </c>
      <c r="C20" s="130"/>
      <c r="D20" s="114" t="s">
        <v>52</v>
      </c>
      <c r="E20" s="114" t="s">
        <v>8</v>
      </c>
      <c r="G20" s="114" t="s">
        <v>54</v>
      </c>
      <c r="H20" s="114" t="s">
        <v>52</v>
      </c>
      <c r="I20" s="114" t="s">
        <v>8</v>
      </c>
      <c r="J20" s="114" t="s">
        <v>14</v>
      </c>
    </row>
    <row r="21" spans="2:3" ht="12" customHeight="1" thickBot="1">
      <c r="B21" s="129"/>
      <c r="C21" s="129"/>
    </row>
    <row r="22" spans="2:10" ht="34.5" customHeight="1" thickBot="1">
      <c r="B22" s="291" t="s">
        <v>50</v>
      </c>
      <c r="C22" s="116">
        <v>3</v>
      </c>
      <c r="D22" s="132" t="s">
        <v>79</v>
      </c>
      <c r="E22" s="133">
        <v>193</v>
      </c>
      <c r="G22" s="291" t="s">
        <v>64</v>
      </c>
      <c r="H22" s="132" t="s">
        <v>74</v>
      </c>
      <c r="I22" s="117">
        <v>243</v>
      </c>
      <c r="J22" s="127">
        <v>3</v>
      </c>
    </row>
    <row r="23" spans="2:10" ht="7.5" customHeight="1" thickBot="1">
      <c r="B23" s="295"/>
      <c r="C23" s="119"/>
      <c r="D23" s="120"/>
      <c r="E23" s="121"/>
      <c r="F23" s="22"/>
      <c r="G23" s="292"/>
      <c r="H23" s="120"/>
      <c r="I23" s="121"/>
      <c r="J23" s="125"/>
    </row>
    <row r="24" spans="2:10" ht="34.5" customHeight="1" thickBot="1">
      <c r="B24" s="296"/>
      <c r="C24" s="116">
        <v>2</v>
      </c>
      <c r="D24" s="132" t="s">
        <v>70</v>
      </c>
      <c r="E24" s="133">
        <v>159</v>
      </c>
      <c r="G24" s="290"/>
      <c r="H24" s="132" t="s">
        <v>70</v>
      </c>
      <c r="I24" s="117">
        <v>208</v>
      </c>
      <c r="J24" s="127">
        <v>4</v>
      </c>
    </row>
    <row r="25" ht="8.25" customHeight="1"/>
    <row r="26" ht="34.5" customHeight="1"/>
  </sheetData>
  <sheetProtection/>
  <mergeCells count="4">
    <mergeCell ref="B22:B24"/>
    <mergeCell ref="G14:G16"/>
    <mergeCell ref="G22:G24"/>
    <mergeCell ref="B14:B16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zoomScalePageLayoutView="0" workbookViewId="0" topLeftCell="A7">
      <selection activeCell="M14" sqref="M14"/>
    </sheetView>
  </sheetViews>
  <sheetFormatPr defaultColWidth="9.00390625" defaultRowHeight="12.75"/>
  <cols>
    <col min="2" max="2" width="7.25390625" style="0" customWidth="1"/>
    <col min="3" max="3" width="4.625" style="0" customWidth="1"/>
    <col min="4" max="4" width="32.00390625" style="0" customWidth="1"/>
    <col min="5" max="5" width="9.625" style="0" customWidth="1"/>
    <col min="6" max="6" width="6.00390625" style="0" customWidth="1"/>
    <col min="7" max="7" width="7.75390625" style="0" customWidth="1"/>
    <col min="8" max="8" width="32.00390625" style="0" customWidth="1"/>
    <col min="9" max="9" width="10.25390625" style="0" customWidth="1"/>
    <col min="10" max="10" width="8.25390625" style="0" customWidth="1"/>
  </cols>
  <sheetData>
    <row r="1" spans="2:10" ht="21" customHeight="1">
      <c r="B1" s="31"/>
      <c r="C1" s="31"/>
      <c r="D1" s="100"/>
      <c r="E1" s="100"/>
      <c r="F1" s="31" t="s">
        <v>27</v>
      </c>
      <c r="G1" s="100"/>
      <c r="H1" s="100"/>
      <c r="I1" s="100"/>
      <c r="J1" s="100"/>
    </row>
    <row r="2" spans="2:10" ht="21" customHeight="1">
      <c r="B2" s="31"/>
      <c r="C2" s="31"/>
      <c r="D2" s="31"/>
      <c r="E2" s="31"/>
      <c r="F2" s="31" t="s">
        <v>51</v>
      </c>
      <c r="G2" s="31"/>
      <c r="H2" s="31"/>
      <c r="I2" s="31"/>
      <c r="J2" s="31"/>
    </row>
    <row r="3" spans="2:10" ht="20.25" customHeight="1">
      <c r="B3" s="31"/>
      <c r="C3" s="31"/>
      <c r="D3" s="100"/>
      <c r="E3" s="100"/>
      <c r="F3" s="31" t="s">
        <v>26</v>
      </c>
      <c r="G3" s="100"/>
      <c r="H3" s="100"/>
      <c r="I3" s="100"/>
      <c r="J3" s="100"/>
    </row>
    <row r="4" spans="2:10" ht="7.5" customHeight="1">
      <c r="B4" s="19"/>
      <c r="C4" s="19"/>
      <c r="D4" s="19"/>
      <c r="E4" s="19"/>
      <c r="F4" s="19"/>
      <c r="G4" s="19"/>
      <c r="H4" s="19"/>
      <c r="I4" s="19"/>
      <c r="J4" s="19"/>
    </row>
    <row r="5" spans="2:10" ht="16.5" customHeight="1">
      <c r="B5" s="21"/>
      <c r="C5" s="21"/>
      <c r="D5" s="131"/>
      <c r="E5" s="131"/>
      <c r="F5" s="21" t="s">
        <v>55</v>
      </c>
      <c r="G5" s="131"/>
      <c r="H5" s="131"/>
      <c r="I5" s="131"/>
      <c r="J5" s="131"/>
    </row>
    <row r="6" spans="2:10" ht="6.75" customHeight="1">
      <c r="B6" s="19"/>
      <c r="C6" s="19"/>
      <c r="D6" s="110"/>
      <c r="E6" s="110"/>
      <c r="F6" s="19"/>
      <c r="G6" s="19"/>
      <c r="H6" s="110"/>
      <c r="I6" s="19"/>
      <c r="J6" s="19"/>
    </row>
    <row r="7" spans="2:10" ht="17.25" customHeight="1">
      <c r="B7" s="19"/>
      <c r="C7" s="19"/>
      <c r="E7" s="110"/>
      <c r="F7" s="21" t="s">
        <v>28</v>
      </c>
      <c r="G7" s="19"/>
      <c r="H7" s="110"/>
      <c r="I7" s="19"/>
      <c r="J7" s="19"/>
    </row>
    <row r="8" spans="4:8" ht="14.25" customHeight="1">
      <c r="D8" s="110"/>
      <c r="E8" s="110"/>
      <c r="H8" s="110"/>
    </row>
    <row r="9" spans="2:6" ht="6.75" customHeight="1">
      <c r="B9" s="113"/>
      <c r="C9" s="113"/>
      <c r="D9" s="113"/>
      <c r="E9" s="113"/>
      <c r="F9" s="113"/>
    </row>
    <row r="10" spans="2:8" ht="18" customHeight="1">
      <c r="B10" s="115"/>
      <c r="C10" s="115"/>
      <c r="D10" s="112" t="s">
        <v>45</v>
      </c>
      <c r="E10" s="115"/>
      <c r="F10" s="115"/>
      <c r="H10" s="124" t="s">
        <v>46</v>
      </c>
    </row>
    <row r="11" spans="2:10" ht="7.5" customHeight="1">
      <c r="B11" s="115"/>
      <c r="C11" s="115"/>
      <c r="D11" s="115"/>
      <c r="E11" s="115"/>
      <c r="F11" s="115"/>
      <c r="G11" s="123"/>
      <c r="I11" s="123"/>
      <c r="J11" s="123"/>
    </row>
    <row r="12" spans="2:10" ht="34.5" customHeight="1">
      <c r="B12" s="114" t="s">
        <v>54</v>
      </c>
      <c r="C12" s="114"/>
      <c r="D12" s="114" t="s">
        <v>52</v>
      </c>
      <c r="E12" s="114" t="s">
        <v>8</v>
      </c>
      <c r="G12" s="114" t="s">
        <v>54</v>
      </c>
      <c r="H12" s="114" t="s">
        <v>52</v>
      </c>
      <c r="I12" s="114" t="s">
        <v>8</v>
      </c>
      <c r="J12" s="114" t="s">
        <v>14</v>
      </c>
    </row>
    <row r="13" ht="13.5" customHeight="1" thickBot="1"/>
    <row r="14" spans="2:10" ht="34.5" customHeight="1" thickBot="1">
      <c r="B14" s="291" t="s">
        <v>65</v>
      </c>
      <c r="C14" s="116">
        <v>4</v>
      </c>
      <c r="D14" s="132" t="s">
        <v>81</v>
      </c>
      <c r="E14" s="133">
        <v>120</v>
      </c>
      <c r="G14" s="291" t="s">
        <v>48</v>
      </c>
      <c r="H14" s="132" t="s">
        <v>81</v>
      </c>
      <c r="I14" s="117">
        <v>127</v>
      </c>
      <c r="J14" s="127">
        <v>2</v>
      </c>
    </row>
    <row r="15" spans="2:10" ht="7.5" customHeight="1" thickBot="1">
      <c r="B15" s="295"/>
      <c r="C15" s="119"/>
      <c r="D15" s="120"/>
      <c r="E15" s="121"/>
      <c r="G15" s="292"/>
      <c r="H15" s="120"/>
      <c r="I15" s="121"/>
      <c r="J15" s="125"/>
    </row>
    <row r="16" spans="2:10" ht="34.5" customHeight="1" thickBot="1">
      <c r="B16" s="296"/>
      <c r="C16" s="116">
        <v>1</v>
      </c>
      <c r="D16" s="132" t="s">
        <v>104</v>
      </c>
      <c r="E16" s="133">
        <v>118</v>
      </c>
      <c r="G16" s="290"/>
      <c r="H16" s="132" t="s">
        <v>103</v>
      </c>
      <c r="I16" s="117">
        <v>181</v>
      </c>
      <c r="J16" s="127">
        <v>1</v>
      </c>
    </row>
    <row r="17" spans="2:3" ht="7.5" customHeight="1">
      <c r="B17" s="129"/>
      <c r="C17" s="129"/>
    </row>
    <row r="18" spans="2:8" ht="34.5" customHeight="1">
      <c r="B18" s="129"/>
      <c r="C18" s="129"/>
      <c r="H18" s="124" t="s">
        <v>49</v>
      </c>
    </row>
    <row r="19" spans="2:10" ht="7.5" customHeight="1">
      <c r="B19" s="129"/>
      <c r="C19" s="129"/>
      <c r="G19" s="123"/>
      <c r="I19" s="123"/>
      <c r="J19" s="123"/>
    </row>
    <row r="20" spans="2:10" ht="34.5" customHeight="1">
      <c r="B20" s="114" t="s">
        <v>54</v>
      </c>
      <c r="C20" s="130"/>
      <c r="D20" s="114" t="s">
        <v>52</v>
      </c>
      <c r="E20" s="114" t="s">
        <v>8</v>
      </c>
      <c r="G20" s="114" t="s">
        <v>54</v>
      </c>
      <c r="H20" s="114" t="s">
        <v>52</v>
      </c>
      <c r="I20" s="114" t="s">
        <v>8</v>
      </c>
      <c r="J20" s="114" t="s">
        <v>14</v>
      </c>
    </row>
    <row r="21" spans="2:3" ht="12" customHeight="1" thickBot="1">
      <c r="B21" s="129"/>
      <c r="C21" s="129"/>
    </row>
    <row r="22" spans="2:10" ht="34.5" customHeight="1" thickBot="1">
      <c r="B22" s="291" t="s">
        <v>64</v>
      </c>
      <c r="C22" s="116">
        <v>3</v>
      </c>
      <c r="D22" s="132" t="s">
        <v>71</v>
      </c>
      <c r="E22" s="133">
        <v>0</v>
      </c>
      <c r="G22" s="291" t="s">
        <v>50</v>
      </c>
      <c r="H22" s="132" t="s">
        <v>104</v>
      </c>
      <c r="I22" s="117">
        <v>141</v>
      </c>
      <c r="J22" s="127">
        <v>3</v>
      </c>
    </row>
    <row r="23" spans="2:10" ht="7.5" customHeight="1" thickBot="1">
      <c r="B23" s="295"/>
      <c r="C23" s="119"/>
      <c r="D23" s="120"/>
      <c r="E23" s="121"/>
      <c r="F23" s="22"/>
      <c r="G23" s="292"/>
      <c r="H23" s="120"/>
      <c r="I23" s="121"/>
      <c r="J23" s="125"/>
    </row>
    <row r="24" spans="2:10" ht="34.5" customHeight="1" thickBot="1">
      <c r="B24" s="296"/>
      <c r="C24" s="116">
        <v>2</v>
      </c>
      <c r="D24" s="132" t="s">
        <v>103</v>
      </c>
      <c r="E24" s="133">
        <v>176</v>
      </c>
      <c r="G24" s="290"/>
      <c r="H24" s="132" t="s">
        <v>71</v>
      </c>
      <c r="I24" s="133">
        <v>0</v>
      </c>
      <c r="J24" s="127">
        <v>4</v>
      </c>
    </row>
    <row r="25" ht="8.25" customHeight="1"/>
    <row r="26" ht="34.5" customHeight="1"/>
  </sheetData>
  <sheetProtection/>
  <mergeCells count="4">
    <mergeCell ref="B14:B16"/>
    <mergeCell ref="G14:G16"/>
    <mergeCell ref="B22:B24"/>
    <mergeCell ref="G22:G24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0">
      <selection activeCell="T24" sqref="T24"/>
    </sheetView>
  </sheetViews>
  <sheetFormatPr defaultColWidth="9.00390625" defaultRowHeight="12.75"/>
  <cols>
    <col min="1" max="1" width="2.875" style="1" customWidth="1"/>
    <col min="2" max="2" width="25.00390625" style="1" customWidth="1"/>
    <col min="3" max="7" width="6.25390625" style="1" customWidth="1"/>
    <col min="8" max="8" width="9.00390625" style="1" customWidth="1"/>
    <col min="9" max="9" width="8.25390625" style="1" customWidth="1"/>
    <col min="10" max="14" width="6.25390625" style="1" customWidth="1"/>
    <col min="15" max="15" width="9.25390625" style="1" customWidth="1"/>
    <col min="16" max="16" width="8.25390625" style="1" customWidth="1"/>
    <col min="17" max="17" width="10.125" style="1" customWidth="1"/>
    <col min="18" max="18" width="9.375" style="1" customWidth="1"/>
  </cols>
  <sheetData>
    <row r="1" spans="1:18" ht="20.25">
      <c r="A1" s="282" t="s">
        <v>27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pans="1:18" ht="20.25">
      <c r="A2" s="282" t="s">
        <v>25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18" ht="20.25">
      <c r="A3" s="282" t="s">
        <v>26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3:17" ht="5.25" customHeight="1"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8" ht="15.75">
      <c r="A5" s="285" t="s">
        <v>28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</row>
    <row r="6" spans="3:17" ht="5.25" customHeight="1"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8" ht="16.5">
      <c r="A7" s="286" t="s">
        <v>37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</row>
    <row r="8" spans="9:18" ht="6.75" customHeight="1">
      <c r="I8"/>
      <c r="J8"/>
      <c r="K8"/>
      <c r="L8"/>
      <c r="M8"/>
      <c r="N8"/>
      <c r="O8"/>
      <c r="P8"/>
      <c r="Q8"/>
      <c r="R8"/>
    </row>
    <row r="9" spans="1:18" ht="18">
      <c r="A9" s="284" t="s">
        <v>29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</row>
    <row r="10" spans="9:18" ht="7.5" customHeight="1" thickBot="1">
      <c r="I10"/>
      <c r="J10"/>
      <c r="K10"/>
      <c r="L10"/>
      <c r="M10"/>
      <c r="N10"/>
      <c r="O10"/>
      <c r="P10"/>
      <c r="Q10"/>
      <c r="R10"/>
    </row>
    <row r="11" spans="1:18" ht="40.5" customHeight="1" thickBot="1">
      <c r="A11" s="30" t="s">
        <v>2</v>
      </c>
      <c r="B11" s="40" t="s">
        <v>15</v>
      </c>
      <c r="C11" s="36" t="s">
        <v>3</v>
      </c>
      <c r="D11" s="14" t="s">
        <v>4</v>
      </c>
      <c r="E11" s="14" t="s">
        <v>5</v>
      </c>
      <c r="F11" s="14" t="s">
        <v>6</v>
      </c>
      <c r="G11" s="18" t="s">
        <v>7</v>
      </c>
      <c r="H11" s="107" t="s">
        <v>56</v>
      </c>
      <c r="I11" s="107" t="s">
        <v>30</v>
      </c>
      <c r="J11" s="36" t="s">
        <v>59</v>
      </c>
      <c r="K11" s="14" t="s">
        <v>31</v>
      </c>
      <c r="L11" s="14" t="s">
        <v>34</v>
      </c>
      <c r="M11" s="14" t="s">
        <v>32</v>
      </c>
      <c r="N11" s="18" t="s">
        <v>33</v>
      </c>
      <c r="O11" s="107" t="s">
        <v>57</v>
      </c>
      <c r="P11" s="107" t="s">
        <v>35</v>
      </c>
      <c r="Q11" s="134" t="s">
        <v>58</v>
      </c>
      <c r="R11" s="108" t="s">
        <v>36</v>
      </c>
    </row>
    <row r="12" spans="1:18" ht="15" customHeight="1">
      <c r="A12" s="160">
        <v>1</v>
      </c>
      <c r="B12" s="210" t="s">
        <v>74</v>
      </c>
      <c r="C12" s="211">
        <v>216</v>
      </c>
      <c r="D12" s="212">
        <v>179</v>
      </c>
      <c r="E12" s="213">
        <v>180</v>
      </c>
      <c r="F12" s="214">
        <v>184</v>
      </c>
      <c r="G12" s="215">
        <v>212</v>
      </c>
      <c r="H12" s="143">
        <f aca="true" t="shared" si="0" ref="H12:H33">AVERAGE(C12:G12)</f>
        <v>194.2</v>
      </c>
      <c r="I12" s="216">
        <f aca="true" t="shared" si="1" ref="I12:I33">SUM(C12:G12)</f>
        <v>971</v>
      </c>
      <c r="J12" s="217">
        <v>148</v>
      </c>
      <c r="K12" s="218">
        <v>269</v>
      </c>
      <c r="L12" s="218">
        <v>244</v>
      </c>
      <c r="M12" s="218">
        <v>222</v>
      </c>
      <c r="N12" s="219">
        <v>212</v>
      </c>
      <c r="O12" s="143">
        <f aca="true" t="shared" si="2" ref="O12:O33">AVERAGE(J12:N12)</f>
        <v>219</v>
      </c>
      <c r="P12" s="216">
        <f aca="true" t="shared" si="3" ref="P12:P33">SUM(J12:N12)</f>
        <v>1095</v>
      </c>
      <c r="Q12" s="220">
        <f aca="true" t="shared" si="4" ref="Q12:Q33">AVERAGE(C12:G12,J12:N12)</f>
        <v>206.6</v>
      </c>
      <c r="R12" s="221">
        <f aca="true" t="shared" si="5" ref="R12:R33">SUM(I12,P12)</f>
        <v>2066</v>
      </c>
    </row>
    <row r="13" spans="1:18" ht="15" customHeight="1">
      <c r="A13" s="34">
        <v>2</v>
      </c>
      <c r="B13" s="42" t="s">
        <v>70</v>
      </c>
      <c r="C13" s="38">
        <v>212</v>
      </c>
      <c r="D13" s="15">
        <v>179</v>
      </c>
      <c r="E13" s="11">
        <v>211</v>
      </c>
      <c r="F13" s="10">
        <v>257</v>
      </c>
      <c r="G13" s="9">
        <v>180</v>
      </c>
      <c r="H13" s="138">
        <f t="shared" si="0"/>
        <v>207.8</v>
      </c>
      <c r="I13" s="136">
        <f t="shared" si="1"/>
        <v>1039</v>
      </c>
      <c r="J13" s="12">
        <v>211</v>
      </c>
      <c r="K13" s="8">
        <v>158</v>
      </c>
      <c r="L13" s="9">
        <v>164</v>
      </c>
      <c r="M13" s="8">
        <v>224</v>
      </c>
      <c r="N13" s="8">
        <v>182</v>
      </c>
      <c r="O13" s="138">
        <f t="shared" si="2"/>
        <v>187.8</v>
      </c>
      <c r="P13" s="136">
        <f t="shared" si="3"/>
        <v>939</v>
      </c>
      <c r="Q13" s="140">
        <f t="shared" si="4"/>
        <v>197.8</v>
      </c>
      <c r="R13" s="102">
        <f t="shared" si="5"/>
        <v>1978</v>
      </c>
    </row>
    <row r="14" spans="1:18" ht="15" customHeight="1">
      <c r="A14" s="34">
        <v>3</v>
      </c>
      <c r="B14" s="42" t="s">
        <v>79</v>
      </c>
      <c r="C14" s="187">
        <v>214</v>
      </c>
      <c r="D14" s="8">
        <v>169</v>
      </c>
      <c r="E14" s="187">
        <v>213</v>
      </c>
      <c r="F14" s="8">
        <v>185</v>
      </c>
      <c r="G14" s="9">
        <v>212</v>
      </c>
      <c r="H14" s="138">
        <f t="shared" si="0"/>
        <v>198.6</v>
      </c>
      <c r="I14" s="136">
        <f t="shared" si="1"/>
        <v>993</v>
      </c>
      <c r="J14" s="12">
        <v>203</v>
      </c>
      <c r="K14" s="8">
        <v>198</v>
      </c>
      <c r="L14" s="8">
        <v>186</v>
      </c>
      <c r="M14" s="8">
        <v>173</v>
      </c>
      <c r="N14" s="9">
        <v>209</v>
      </c>
      <c r="O14" s="138">
        <f t="shared" si="2"/>
        <v>193.8</v>
      </c>
      <c r="P14" s="136">
        <f t="shared" si="3"/>
        <v>969</v>
      </c>
      <c r="Q14" s="140">
        <f t="shared" si="4"/>
        <v>196.2</v>
      </c>
      <c r="R14" s="102">
        <f t="shared" si="5"/>
        <v>1962</v>
      </c>
    </row>
    <row r="15" spans="1:18" ht="15" customHeight="1" thickBot="1">
      <c r="A15" s="35">
        <v>4</v>
      </c>
      <c r="B15" s="44" t="s">
        <v>88</v>
      </c>
      <c r="C15" s="179">
        <v>175</v>
      </c>
      <c r="D15" s="156">
        <v>193</v>
      </c>
      <c r="E15" s="222">
        <v>215</v>
      </c>
      <c r="F15" s="173">
        <v>207</v>
      </c>
      <c r="G15" s="182">
        <v>142</v>
      </c>
      <c r="H15" s="144">
        <f t="shared" si="0"/>
        <v>186.4</v>
      </c>
      <c r="I15" s="137">
        <f t="shared" si="1"/>
        <v>932</v>
      </c>
      <c r="J15" s="186">
        <v>205</v>
      </c>
      <c r="K15" s="180">
        <v>233</v>
      </c>
      <c r="L15" s="182">
        <v>192</v>
      </c>
      <c r="M15" s="180">
        <v>207</v>
      </c>
      <c r="N15" s="180">
        <v>184</v>
      </c>
      <c r="O15" s="144">
        <f t="shared" si="2"/>
        <v>204.2</v>
      </c>
      <c r="P15" s="137">
        <f t="shared" si="3"/>
        <v>1021</v>
      </c>
      <c r="Q15" s="141">
        <f t="shared" si="4"/>
        <v>195.3</v>
      </c>
      <c r="R15" s="109">
        <f t="shared" si="5"/>
        <v>1953</v>
      </c>
    </row>
    <row r="16" spans="1:18" ht="15" customHeight="1">
      <c r="A16" s="33">
        <v>5</v>
      </c>
      <c r="B16" s="41" t="s">
        <v>85</v>
      </c>
      <c r="C16" s="169">
        <v>169</v>
      </c>
      <c r="D16" s="16">
        <v>176</v>
      </c>
      <c r="E16" s="170">
        <v>203</v>
      </c>
      <c r="F16" s="16">
        <v>168</v>
      </c>
      <c r="G16" s="27">
        <v>204</v>
      </c>
      <c r="H16" s="209">
        <f t="shared" si="0"/>
        <v>184</v>
      </c>
      <c r="I16" s="135">
        <f t="shared" si="1"/>
        <v>920</v>
      </c>
      <c r="J16" s="37">
        <v>196</v>
      </c>
      <c r="K16" s="13">
        <v>206</v>
      </c>
      <c r="L16" s="13">
        <v>203</v>
      </c>
      <c r="M16" s="13">
        <v>161</v>
      </c>
      <c r="N16" s="27">
        <v>208</v>
      </c>
      <c r="O16" s="209">
        <f t="shared" si="2"/>
        <v>194.8</v>
      </c>
      <c r="P16" s="135">
        <f t="shared" si="3"/>
        <v>974</v>
      </c>
      <c r="Q16" s="139">
        <f t="shared" si="4"/>
        <v>189.4</v>
      </c>
      <c r="R16" s="101">
        <f t="shared" si="5"/>
        <v>1894</v>
      </c>
    </row>
    <row r="17" spans="1:18" ht="15" customHeight="1">
      <c r="A17" s="34">
        <v>6</v>
      </c>
      <c r="B17" s="42" t="s">
        <v>80</v>
      </c>
      <c r="C17" s="12">
        <v>187</v>
      </c>
      <c r="D17" s="8">
        <v>173</v>
      </c>
      <c r="E17" s="9">
        <v>181</v>
      </c>
      <c r="F17" s="8">
        <v>156</v>
      </c>
      <c r="G17" s="9">
        <v>207</v>
      </c>
      <c r="H17" s="138">
        <f t="shared" si="0"/>
        <v>180.8</v>
      </c>
      <c r="I17" s="136">
        <f t="shared" si="1"/>
        <v>904</v>
      </c>
      <c r="J17" s="39">
        <v>163</v>
      </c>
      <c r="K17" s="2">
        <v>226</v>
      </c>
      <c r="L17" s="2">
        <v>223</v>
      </c>
      <c r="M17" s="2">
        <v>229</v>
      </c>
      <c r="N17" s="23">
        <v>148</v>
      </c>
      <c r="O17" s="138">
        <f t="shared" si="2"/>
        <v>197.8</v>
      </c>
      <c r="P17" s="136">
        <f t="shared" si="3"/>
        <v>989</v>
      </c>
      <c r="Q17" s="140">
        <f t="shared" si="4"/>
        <v>189.3</v>
      </c>
      <c r="R17" s="102">
        <f t="shared" si="5"/>
        <v>1893</v>
      </c>
    </row>
    <row r="18" spans="1:18" ht="15" customHeight="1">
      <c r="A18" s="34">
        <v>7</v>
      </c>
      <c r="B18" s="42" t="s">
        <v>69</v>
      </c>
      <c r="C18" s="12">
        <v>195</v>
      </c>
      <c r="D18" s="8">
        <v>148</v>
      </c>
      <c r="E18" s="9">
        <v>188</v>
      </c>
      <c r="F18" s="8">
        <v>183</v>
      </c>
      <c r="G18" s="9">
        <v>167</v>
      </c>
      <c r="H18" s="138">
        <f t="shared" si="0"/>
        <v>176.2</v>
      </c>
      <c r="I18" s="136">
        <f t="shared" si="1"/>
        <v>881</v>
      </c>
      <c r="J18" s="187">
        <v>231</v>
      </c>
      <c r="K18" s="8">
        <v>211</v>
      </c>
      <c r="L18" s="187">
        <v>179</v>
      </c>
      <c r="M18" s="8">
        <v>195</v>
      </c>
      <c r="N18" s="8">
        <v>188</v>
      </c>
      <c r="O18" s="138">
        <f t="shared" si="2"/>
        <v>200.8</v>
      </c>
      <c r="P18" s="136">
        <f t="shared" si="3"/>
        <v>1004</v>
      </c>
      <c r="Q18" s="140">
        <f t="shared" si="4"/>
        <v>188.5</v>
      </c>
      <c r="R18" s="102">
        <f t="shared" si="5"/>
        <v>1885</v>
      </c>
    </row>
    <row r="19" spans="1:18" ht="15" customHeight="1">
      <c r="A19" s="34">
        <v>8</v>
      </c>
      <c r="B19" s="42" t="s">
        <v>83</v>
      </c>
      <c r="C19" s="38">
        <v>149</v>
      </c>
      <c r="D19" s="8">
        <v>157</v>
      </c>
      <c r="E19" s="10">
        <v>221</v>
      </c>
      <c r="F19" s="10">
        <v>222</v>
      </c>
      <c r="G19" s="9">
        <v>166</v>
      </c>
      <c r="H19" s="138">
        <f t="shared" si="0"/>
        <v>183</v>
      </c>
      <c r="I19" s="136">
        <f t="shared" si="1"/>
        <v>915</v>
      </c>
      <c r="J19" s="12">
        <v>212</v>
      </c>
      <c r="K19" s="8">
        <v>181</v>
      </c>
      <c r="L19" s="8">
        <v>196</v>
      </c>
      <c r="M19" s="8">
        <v>184</v>
      </c>
      <c r="N19" s="9">
        <v>179</v>
      </c>
      <c r="O19" s="138">
        <f t="shared" si="2"/>
        <v>190.4</v>
      </c>
      <c r="P19" s="136">
        <f t="shared" si="3"/>
        <v>952</v>
      </c>
      <c r="Q19" s="140">
        <f t="shared" si="4"/>
        <v>186.7</v>
      </c>
      <c r="R19" s="102">
        <f t="shared" si="5"/>
        <v>1867</v>
      </c>
    </row>
    <row r="20" spans="1:18" ht="15" customHeight="1">
      <c r="A20" s="34">
        <v>9</v>
      </c>
      <c r="B20" s="42" t="s">
        <v>90</v>
      </c>
      <c r="C20" s="38">
        <v>170</v>
      </c>
      <c r="D20" s="8">
        <v>142</v>
      </c>
      <c r="E20" s="11">
        <v>175</v>
      </c>
      <c r="F20" s="10">
        <v>188</v>
      </c>
      <c r="G20" s="8">
        <v>191</v>
      </c>
      <c r="H20" s="138">
        <f t="shared" si="0"/>
        <v>173.2</v>
      </c>
      <c r="I20" s="136">
        <f t="shared" si="1"/>
        <v>866</v>
      </c>
      <c r="J20" s="12">
        <v>182</v>
      </c>
      <c r="K20" s="8">
        <v>201</v>
      </c>
      <c r="L20" s="8">
        <v>212</v>
      </c>
      <c r="M20" s="8">
        <v>148</v>
      </c>
      <c r="N20" s="9">
        <v>252</v>
      </c>
      <c r="O20" s="138">
        <f t="shared" si="2"/>
        <v>199</v>
      </c>
      <c r="P20" s="136">
        <f t="shared" si="3"/>
        <v>995</v>
      </c>
      <c r="Q20" s="140">
        <f t="shared" si="4"/>
        <v>186.1</v>
      </c>
      <c r="R20" s="102">
        <f t="shared" si="5"/>
        <v>1861</v>
      </c>
    </row>
    <row r="21" spans="1:18" ht="15" customHeight="1">
      <c r="A21" s="34">
        <v>10</v>
      </c>
      <c r="B21" s="42" t="s">
        <v>93</v>
      </c>
      <c r="C21" s="38">
        <v>143</v>
      </c>
      <c r="D21" s="8">
        <v>209</v>
      </c>
      <c r="E21" s="10">
        <v>161</v>
      </c>
      <c r="F21" s="10">
        <v>170</v>
      </c>
      <c r="G21" s="9">
        <v>142</v>
      </c>
      <c r="H21" s="138">
        <f t="shared" si="0"/>
        <v>165</v>
      </c>
      <c r="I21" s="136">
        <f t="shared" si="1"/>
        <v>825</v>
      </c>
      <c r="J21" s="12">
        <v>174</v>
      </c>
      <c r="K21" s="8">
        <v>213</v>
      </c>
      <c r="L21" s="8">
        <v>172</v>
      </c>
      <c r="M21" s="8">
        <v>176</v>
      </c>
      <c r="N21" s="9">
        <v>196</v>
      </c>
      <c r="O21" s="138">
        <f t="shared" si="2"/>
        <v>186.2</v>
      </c>
      <c r="P21" s="136">
        <f t="shared" si="3"/>
        <v>931</v>
      </c>
      <c r="Q21" s="140">
        <f t="shared" si="4"/>
        <v>175.6</v>
      </c>
      <c r="R21" s="102">
        <f t="shared" si="5"/>
        <v>1756</v>
      </c>
    </row>
    <row r="22" spans="1:18" ht="15" customHeight="1">
      <c r="A22" s="34">
        <v>11</v>
      </c>
      <c r="B22" s="42" t="s">
        <v>102</v>
      </c>
      <c r="C22" s="38">
        <v>172</v>
      </c>
      <c r="D22" s="8">
        <v>181</v>
      </c>
      <c r="E22" s="10">
        <v>151</v>
      </c>
      <c r="F22" s="10">
        <v>183</v>
      </c>
      <c r="G22" s="9">
        <v>183</v>
      </c>
      <c r="H22" s="138">
        <f t="shared" si="0"/>
        <v>174</v>
      </c>
      <c r="I22" s="136">
        <f t="shared" si="1"/>
        <v>870</v>
      </c>
      <c r="J22" s="12">
        <v>195</v>
      </c>
      <c r="K22" s="8">
        <v>162</v>
      </c>
      <c r="L22" s="8">
        <v>170</v>
      </c>
      <c r="M22" s="8">
        <v>159</v>
      </c>
      <c r="N22" s="9">
        <v>164</v>
      </c>
      <c r="O22" s="138">
        <f t="shared" si="2"/>
        <v>170</v>
      </c>
      <c r="P22" s="136">
        <f t="shared" si="3"/>
        <v>850</v>
      </c>
      <c r="Q22" s="140">
        <f t="shared" si="4"/>
        <v>172</v>
      </c>
      <c r="R22" s="102">
        <f t="shared" si="5"/>
        <v>1720</v>
      </c>
    </row>
    <row r="23" spans="1:18" ht="15" customHeight="1">
      <c r="A23" s="34">
        <v>12</v>
      </c>
      <c r="B23" s="42" t="s">
        <v>100</v>
      </c>
      <c r="C23" s="38">
        <v>158</v>
      </c>
      <c r="D23" s="8">
        <v>122</v>
      </c>
      <c r="E23" s="10">
        <v>190</v>
      </c>
      <c r="F23" s="10">
        <v>143</v>
      </c>
      <c r="G23" s="9">
        <v>202</v>
      </c>
      <c r="H23" s="138">
        <f t="shared" si="0"/>
        <v>163</v>
      </c>
      <c r="I23" s="136">
        <f t="shared" si="1"/>
        <v>815</v>
      </c>
      <c r="J23" s="12">
        <v>172</v>
      </c>
      <c r="K23" s="8">
        <v>200</v>
      </c>
      <c r="L23" s="8">
        <v>165</v>
      </c>
      <c r="M23" s="8">
        <v>148</v>
      </c>
      <c r="N23" s="9">
        <v>209</v>
      </c>
      <c r="O23" s="138">
        <f t="shared" si="2"/>
        <v>178.8</v>
      </c>
      <c r="P23" s="136">
        <f t="shared" si="3"/>
        <v>894</v>
      </c>
      <c r="Q23" s="140">
        <f t="shared" si="4"/>
        <v>170.9</v>
      </c>
      <c r="R23" s="102">
        <f t="shared" si="5"/>
        <v>1709</v>
      </c>
    </row>
    <row r="24" spans="1:18" ht="15" customHeight="1">
      <c r="A24" s="34">
        <v>13</v>
      </c>
      <c r="B24" s="42" t="s">
        <v>94</v>
      </c>
      <c r="C24" s="38">
        <v>188</v>
      </c>
      <c r="D24" s="8">
        <v>179</v>
      </c>
      <c r="E24" s="10">
        <v>173</v>
      </c>
      <c r="F24" s="10">
        <v>155</v>
      </c>
      <c r="G24" s="9">
        <v>123</v>
      </c>
      <c r="H24" s="138">
        <f t="shared" si="0"/>
        <v>163.6</v>
      </c>
      <c r="I24" s="136">
        <f t="shared" si="1"/>
        <v>818</v>
      </c>
      <c r="J24" s="12">
        <v>195</v>
      </c>
      <c r="K24" s="8">
        <v>149</v>
      </c>
      <c r="L24" s="8">
        <v>195</v>
      </c>
      <c r="M24" s="8">
        <v>165</v>
      </c>
      <c r="N24" s="9">
        <v>155</v>
      </c>
      <c r="O24" s="138">
        <f t="shared" si="2"/>
        <v>171.8</v>
      </c>
      <c r="P24" s="136">
        <f t="shared" si="3"/>
        <v>859</v>
      </c>
      <c r="Q24" s="140">
        <f t="shared" si="4"/>
        <v>167.7</v>
      </c>
      <c r="R24" s="102">
        <f t="shared" si="5"/>
        <v>1677</v>
      </c>
    </row>
    <row r="25" spans="1:18" ht="15" customHeight="1">
      <c r="A25" s="34">
        <v>14</v>
      </c>
      <c r="B25" s="42" t="s">
        <v>98</v>
      </c>
      <c r="C25" s="38">
        <v>202</v>
      </c>
      <c r="D25" s="8">
        <v>194</v>
      </c>
      <c r="E25" s="10">
        <v>162</v>
      </c>
      <c r="F25" s="10">
        <v>159</v>
      </c>
      <c r="G25" s="9">
        <v>143</v>
      </c>
      <c r="H25" s="138">
        <f t="shared" si="0"/>
        <v>172</v>
      </c>
      <c r="I25" s="136">
        <f t="shared" si="1"/>
        <v>860</v>
      </c>
      <c r="J25" s="12">
        <v>195</v>
      </c>
      <c r="K25" s="8">
        <v>193</v>
      </c>
      <c r="L25" s="8">
        <v>137</v>
      </c>
      <c r="M25" s="8">
        <v>130</v>
      </c>
      <c r="N25" s="9">
        <v>156</v>
      </c>
      <c r="O25" s="138">
        <f t="shared" si="2"/>
        <v>162.2</v>
      </c>
      <c r="P25" s="136">
        <f t="shared" si="3"/>
        <v>811</v>
      </c>
      <c r="Q25" s="140">
        <f t="shared" si="4"/>
        <v>167.1</v>
      </c>
      <c r="R25" s="102">
        <f t="shared" si="5"/>
        <v>1671</v>
      </c>
    </row>
    <row r="26" spans="1:18" ht="15" customHeight="1">
      <c r="A26" s="34">
        <v>15</v>
      </c>
      <c r="B26" s="42" t="s">
        <v>96</v>
      </c>
      <c r="C26" s="38">
        <v>167</v>
      </c>
      <c r="D26" s="8">
        <v>136</v>
      </c>
      <c r="E26" s="10">
        <v>180</v>
      </c>
      <c r="F26" s="10">
        <v>211</v>
      </c>
      <c r="G26" s="9">
        <v>148</v>
      </c>
      <c r="H26" s="138">
        <f t="shared" si="0"/>
        <v>168.4</v>
      </c>
      <c r="I26" s="136">
        <f t="shared" si="1"/>
        <v>842</v>
      </c>
      <c r="J26" s="12">
        <v>152</v>
      </c>
      <c r="K26" s="8">
        <v>169</v>
      </c>
      <c r="L26" s="8">
        <v>174</v>
      </c>
      <c r="M26" s="8">
        <v>148</v>
      </c>
      <c r="N26" s="9">
        <v>183</v>
      </c>
      <c r="O26" s="138">
        <f t="shared" si="2"/>
        <v>165.2</v>
      </c>
      <c r="P26" s="136">
        <f t="shared" si="3"/>
        <v>826</v>
      </c>
      <c r="Q26" s="140">
        <f t="shared" si="4"/>
        <v>166.8</v>
      </c>
      <c r="R26" s="102">
        <f t="shared" si="5"/>
        <v>1668</v>
      </c>
    </row>
    <row r="27" spans="1:18" ht="15" customHeight="1">
      <c r="A27" s="34">
        <v>16</v>
      </c>
      <c r="B27" s="42" t="s">
        <v>76</v>
      </c>
      <c r="C27" s="38">
        <v>181</v>
      </c>
      <c r="D27" s="10">
        <v>155</v>
      </c>
      <c r="E27" s="10">
        <v>154</v>
      </c>
      <c r="F27" s="10">
        <v>154</v>
      </c>
      <c r="G27" s="9">
        <v>174</v>
      </c>
      <c r="H27" s="138">
        <f t="shared" si="0"/>
        <v>163.6</v>
      </c>
      <c r="I27" s="136">
        <f t="shared" si="1"/>
        <v>818</v>
      </c>
      <c r="J27" s="12">
        <v>158</v>
      </c>
      <c r="K27" s="8">
        <v>143</v>
      </c>
      <c r="L27" s="8">
        <v>188</v>
      </c>
      <c r="M27" s="8">
        <v>160</v>
      </c>
      <c r="N27" s="9">
        <v>177</v>
      </c>
      <c r="O27" s="138">
        <f t="shared" si="2"/>
        <v>165.2</v>
      </c>
      <c r="P27" s="136">
        <f t="shared" si="3"/>
        <v>826</v>
      </c>
      <c r="Q27" s="140">
        <f t="shared" si="4"/>
        <v>164.4</v>
      </c>
      <c r="R27" s="102">
        <f t="shared" si="5"/>
        <v>1644</v>
      </c>
    </row>
    <row r="28" spans="1:18" ht="15" customHeight="1">
      <c r="A28" s="34">
        <v>17</v>
      </c>
      <c r="B28" s="42" t="s">
        <v>92</v>
      </c>
      <c r="C28" s="38">
        <v>142</v>
      </c>
      <c r="D28" s="8">
        <v>193</v>
      </c>
      <c r="E28" s="10">
        <v>173</v>
      </c>
      <c r="F28" s="10">
        <v>180</v>
      </c>
      <c r="G28" s="9">
        <v>150</v>
      </c>
      <c r="H28" s="138">
        <f t="shared" si="0"/>
        <v>167.6</v>
      </c>
      <c r="I28" s="136">
        <f t="shared" si="1"/>
        <v>838</v>
      </c>
      <c r="J28" s="12">
        <v>155</v>
      </c>
      <c r="K28" s="8">
        <v>154</v>
      </c>
      <c r="L28" s="8">
        <v>159</v>
      </c>
      <c r="M28" s="8">
        <v>164</v>
      </c>
      <c r="N28" s="9">
        <v>162</v>
      </c>
      <c r="O28" s="138">
        <f t="shared" si="2"/>
        <v>158.8</v>
      </c>
      <c r="P28" s="136">
        <f t="shared" si="3"/>
        <v>794</v>
      </c>
      <c r="Q28" s="140">
        <f t="shared" si="4"/>
        <v>163.2</v>
      </c>
      <c r="R28" s="102">
        <f t="shared" si="5"/>
        <v>1632</v>
      </c>
    </row>
    <row r="29" spans="1:18" ht="15" customHeight="1">
      <c r="A29" s="34">
        <v>18</v>
      </c>
      <c r="B29" s="42" t="s">
        <v>75</v>
      </c>
      <c r="C29" s="38">
        <v>147</v>
      </c>
      <c r="D29" s="10">
        <v>131</v>
      </c>
      <c r="E29" s="10">
        <v>119</v>
      </c>
      <c r="F29" s="10">
        <v>189</v>
      </c>
      <c r="G29" s="9">
        <v>185</v>
      </c>
      <c r="H29" s="138">
        <f t="shared" si="0"/>
        <v>154.2</v>
      </c>
      <c r="I29" s="136">
        <f t="shared" si="1"/>
        <v>771</v>
      </c>
      <c r="J29" s="38">
        <v>168</v>
      </c>
      <c r="K29" s="10">
        <v>157</v>
      </c>
      <c r="L29" s="10">
        <v>158</v>
      </c>
      <c r="M29" s="10">
        <v>120</v>
      </c>
      <c r="N29" s="9">
        <v>180</v>
      </c>
      <c r="O29" s="138">
        <f t="shared" si="2"/>
        <v>156.6</v>
      </c>
      <c r="P29" s="136">
        <f t="shared" si="3"/>
        <v>783</v>
      </c>
      <c r="Q29" s="140">
        <f t="shared" si="4"/>
        <v>155.4</v>
      </c>
      <c r="R29" s="102">
        <f t="shared" si="5"/>
        <v>1554</v>
      </c>
    </row>
    <row r="30" spans="1:18" ht="15" customHeight="1">
      <c r="A30" s="34">
        <v>19</v>
      </c>
      <c r="B30" s="42" t="s">
        <v>82</v>
      </c>
      <c r="C30" s="38">
        <v>155</v>
      </c>
      <c r="D30" s="8">
        <v>124</v>
      </c>
      <c r="E30" s="10">
        <v>128</v>
      </c>
      <c r="F30" s="10">
        <v>141</v>
      </c>
      <c r="G30" s="9">
        <v>164</v>
      </c>
      <c r="H30" s="138">
        <f t="shared" si="0"/>
        <v>142.4</v>
      </c>
      <c r="I30" s="136">
        <f t="shared" si="1"/>
        <v>712</v>
      </c>
      <c r="J30" s="12">
        <v>133</v>
      </c>
      <c r="K30" s="8">
        <v>172</v>
      </c>
      <c r="L30" s="8">
        <v>189</v>
      </c>
      <c r="M30" s="8">
        <v>138</v>
      </c>
      <c r="N30" s="9">
        <v>198</v>
      </c>
      <c r="O30" s="138">
        <f t="shared" si="2"/>
        <v>166</v>
      </c>
      <c r="P30" s="136">
        <f t="shared" si="3"/>
        <v>830</v>
      </c>
      <c r="Q30" s="140">
        <f t="shared" si="4"/>
        <v>154.2</v>
      </c>
      <c r="R30" s="102">
        <f t="shared" si="5"/>
        <v>1542</v>
      </c>
    </row>
    <row r="31" spans="1:18" ht="15" customHeight="1">
      <c r="A31" s="34">
        <v>20</v>
      </c>
      <c r="B31" s="42" t="s">
        <v>91</v>
      </c>
      <c r="C31" s="38">
        <v>108</v>
      </c>
      <c r="D31" s="8">
        <v>124</v>
      </c>
      <c r="E31" s="10">
        <v>131</v>
      </c>
      <c r="F31" s="10">
        <v>204</v>
      </c>
      <c r="G31" s="9">
        <v>129</v>
      </c>
      <c r="H31" s="138">
        <f t="shared" si="0"/>
        <v>139.2</v>
      </c>
      <c r="I31" s="136">
        <f t="shared" si="1"/>
        <v>696</v>
      </c>
      <c r="J31" s="12">
        <v>149</v>
      </c>
      <c r="K31" s="8">
        <v>151</v>
      </c>
      <c r="L31" s="8">
        <v>196</v>
      </c>
      <c r="M31" s="8">
        <v>158</v>
      </c>
      <c r="N31" s="9">
        <v>142</v>
      </c>
      <c r="O31" s="138">
        <f t="shared" si="2"/>
        <v>159.2</v>
      </c>
      <c r="P31" s="136">
        <f t="shared" si="3"/>
        <v>796</v>
      </c>
      <c r="Q31" s="140">
        <f t="shared" si="4"/>
        <v>149.2</v>
      </c>
      <c r="R31" s="102">
        <f t="shared" si="5"/>
        <v>1492</v>
      </c>
    </row>
    <row r="32" spans="1:18" ht="15" customHeight="1">
      <c r="A32" s="34">
        <v>21</v>
      </c>
      <c r="B32" s="42" t="s">
        <v>101</v>
      </c>
      <c r="C32" s="38">
        <v>156</v>
      </c>
      <c r="D32" s="8">
        <v>167</v>
      </c>
      <c r="E32" s="10">
        <v>143</v>
      </c>
      <c r="F32" s="10">
        <v>161</v>
      </c>
      <c r="G32" s="9">
        <v>194</v>
      </c>
      <c r="H32" s="138">
        <f t="shared" si="0"/>
        <v>164.2</v>
      </c>
      <c r="I32" s="136">
        <f t="shared" si="1"/>
        <v>821</v>
      </c>
      <c r="J32" s="12">
        <v>117</v>
      </c>
      <c r="K32" s="8">
        <v>121</v>
      </c>
      <c r="L32" s="8">
        <v>142</v>
      </c>
      <c r="M32" s="8">
        <v>154</v>
      </c>
      <c r="N32" s="9">
        <v>116</v>
      </c>
      <c r="O32" s="138">
        <f t="shared" si="2"/>
        <v>130</v>
      </c>
      <c r="P32" s="136">
        <f t="shared" si="3"/>
        <v>650</v>
      </c>
      <c r="Q32" s="140">
        <f t="shared" si="4"/>
        <v>147.1</v>
      </c>
      <c r="R32" s="102">
        <f t="shared" si="5"/>
        <v>1471</v>
      </c>
    </row>
    <row r="33" spans="1:18" ht="15" customHeight="1" thickBot="1">
      <c r="A33" s="35">
        <v>22</v>
      </c>
      <c r="B33" s="44" t="s">
        <v>97</v>
      </c>
      <c r="C33" s="179">
        <v>114</v>
      </c>
      <c r="D33" s="180">
        <v>169</v>
      </c>
      <c r="E33" s="173">
        <v>180</v>
      </c>
      <c r="F33" s="173">
        <v>143</v>
      </c>
      <c r="G33" s="182">
        <v>103</v>
      </c>
      <c r="H33" s="144">
        <f t="shared" si="0"/>
        <v>141.8</v>
      </c>
      <c r="I33" s="137">
        <f t="shared" si="1"/>
        <v>709</v>
      </c>
      <c r="J33" s="186">
        <v>171</v>
      </c>
      <c r="K33" s="180">
        <v>152</v>
      </c>
      <c r="L33" s="180">
        <v>155</v>
      </c>
      <c r="M33" s="180">
        <v>130</v>
      </c>
      <c r="N33" s="182">
        <v>129</v>
      </c>
      <c r="O33" s="144">
        <f t="shared" si="2"/>
        <v>147.4</v>
      </c>
      <c r="P33" s="137">
        <f t="shared" si="3"/>
        <v>737</v>
      </c>
      <c r="Q33" s="141">
        <f t="shared" si="4"/>
        <v>144.6</v>
      </c>
      <c r="R33" s="109">
        <f t="shared" si="5"/>
        <v>1446</v>
      </c>
    </row>
    <row r="34" spans="1:18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</sheetData>
  <sheetProtection/>
  <mergeCells count="6">
    <mergeCell ref="A9:R9"/>
    <mergeCell ref="A1:R1"/>
    <mergeCell ref="A2:R2"/>
    <mergeCell ref="A3:R3"/>
    <mergeCell ref="A5:R5"/>
    <mergeCell ref="A7:R7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3">
      <selection activeCell="N25" sqref="N25"/>
    </sheetView>
  </sheetViews>
  <sheetFormatPr defaultColWidth="9.00390625" defaultRowHeight="12.75"/>
  <cols>
    <col min="1" max="1" width="2.875" style="1" customWidth="1"/>
    <col min="2" max="2" width="25.00390625" style="1" customWidth="1"/>
    <col min="3" max="7" width="6.25390625" style="1" customWidth="1"/>
    <col min="8" max="8" width="9.00390625" style="1" customWidth="1"/>
    <col min="9" max="9" width="8.25390625" style="1" customWidth="1"/>
    <col min="10" max="13" width="6.25390625" style="1" customWidth="1"/>
    <col min="14" max="14" width="6.875" style="1" customWidth="1"/>
    <col min="15" max="15" width="9.25390625" style="1" customWidth="1"/>
    <col min="16" max="16" width="8.25390625" style="1" customWidth="1"/>
    <col min="17" max="17" width="10.125" style="1" customWidth="1"/>
    <col min="18" max="18" width="9.375" style="1" customWidth="1"/>
  </cols>
  <sheetData>
    <row r="1" spans="1:18" ht="20.25">
      <c r="A1" s="282" t="s">
        <v>27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pans="1:18" ht="20.25">
      <c r="A2" s="282" t="s">
        <v>25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18" ht="20.25">
      <c r="A3" s="282" t="s">
        <v>26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3:17" ht="5.25" customHeight="1"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8" ht="15.75">
      <c r="A5" s="285" t="s">
        <v>28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</row>
    <row r="6" spans="3:17" ht="5.25" customHeight="1"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8" ht="16.5">
      <c r="A7" s="286" t="s">
        <v>37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</row>
    <row r="8" spans="9:18" ht="6.75" customHeight="1">
      <c r="I8"/>
      <c r="J8"/>
      <c r="K8"/>
      <c r="L8"/>
      <c r="M8"/>
      <c r="N8"/>
      <c r="O8"/>
      <c r="P8"/>
      <c r="Q8"/>
      <c r="R8"/>
    </row>
    <row r="9" spans="1:18" ht="18">
      <c r="A9" s="284" t="s">
        <v>38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</row>
    <row r="10" spans="9:18" ht="7.5" customHeight="1" thickBot="1">
      <c r="I10"/>
      <c r="J10"/>
      <c r="K10"/>
      <c r="L10"/>
      <c r="M10"/>
      <c r="N10"/>
      <c r="O10"/>
      <c r="P10"/>
      <c r="Q10"/>
      <c r="R10"/>
    </row>
    <row r="11" spans="1:18" ht="29.25" customHeight="1" thickBot="1">
      <c r="A11" s="30" t="s">
        <v>2</v>
      </c>
      <c r="B11" s="40" t="s">
        <v>15</v>
      </c>
      <c r="C11" s="36" t="s">
        <v>3</v>
      </c>
      <c r="D11" s="14" t="s">
        <v>4</v>
      </c>
      <c r="E11" s="14" t="s">
        <v>5</v>
      </c>
      <c r="F11" s="14" t="s">
        <v>6</v>
      </c>
      <c r="G11" s="18" t="s">
        <v>7</v>
      </c>
      <c r="H11" s="177" t="s">
        <v>56</v>
      </c>
      <c r="I11" s="106" t="s">
        <v>30</v>
      </c>
      <c r="J11" s="104" t="s">
        <v>59</v>
      </c>
      <c r="K11" s="14" t="s">
        <v>31</v>
      </c>
      <c r="L11" s="14" t="s">
        <v>34</v>
      </c>
      <c r="M11" s="14" t="s">
        <v>32</v>
      </c>
      <c r="N11" s="18" t="s">
        <v>33</v>
      </c>
      <c r="O11" s="107" t="s">
        <v>57</v>
      </c>
      <c r="P11" s="107" t="s">
        <v>35</v>
      </c>
      <c r="Q11" s="134" t="s">
        <v>58</v>
      </c>
      <c r="R11" s="108" t="s">
        <v>36</v>
      </c>
    </row>
    <row r="12" spans="1:18" ht="15" customHeight="1">
      <c r="A12" s="160">
        <v>1</v>
      </c>
      <c r="B12" s="142" t="s">
        <v>104</v>
      </c>
      <c r="C12" s="223">
        <v>168</v>
      </c>
      <c r="D12" s="224">
        <v>187</v>
      </c>
      <c r="E12" s="225">
        <v>171</v>
      </c>
      <c r="F12" s="226">
        <v>146</v>
      </c>
      <c r="G12" s="227">
        <v>177</v>
      </c>
      <c r="H12" s="178">
        <v>169.8</v>
      </c>
      <c r="I12" s="228">
        <v>849</v>
      </c>
      <c r="J12" s="229">
        <v>184</v>
      </c>
      <c r="K12" s="162">
        <v>151</v>
      </c>
      <c r="L12" s="162">
        <v>181</v>
      </c>
      <c r="M12" s="162">
        <v>150</v>
      </c>
      <c r="N12" s="227">
        <v>167</v>
      </c>
      <c r="O12" s="178">
        <f>AVERAGE(J12:N12)</f>
        <v>166.6</v>
      </c>
      <c r="P12" s="216">
        <f>SUM(J12:N12)</f>
        <v>833</v>
      </c>
      <c r="Q12" s="220">
        <f>AVERAGE(C12:G12,J12:N12)</f>
        <v>168.2</v>
      </c>
      <c r="R12" s="221">
        <f>SUM(I12,P12)</f>
        <v>1682</v>
      </c>
    </row>
    <row r="13" spans="1:18" ht="15" customHeight="1">
      <c r="A13" s="34">
        <v>2</v>
      </c>
      <c r="B13" s="42" t="s">
        <v>103</v>
      </c>
      <c r="C13" s="17">
        <v>134</v>
      </c>
      <c r="D13" s="10">
        <v>180</v>
      </c>
      <c r="E13" s="17">
        <v>171</v>
      </c>
      <c r="F13" s="10">
        <v>188</v>
      </c>
      <c r="G13" s="9">
        <v>134</v>
      </c>
      <c r="H13" s="138">
        <v>161.4</v>
      </c>
      <c r="I13" s="183">
        <v>807</v>
      </c>
      <c r="J13" s="103">
        <v>135</v>
      </c>
      <c r="K13" s="8">
        <v>138</v>
      </c>
      <c r="L13" s="8">
        <v>183</v>
      </c>
      <c r="M13" s="8">
        <v>215</v>
      </c>
      <c r="N13" s="9">
        <v>129</v>
      </c>
      <c r="O13" s="138">
        <f>AVERAGE(J13:N13)</f>
        <v>160</v>
      </c>
      <c r="P13" s="136">
        <f>SUM(J13:N13)</f>
        <v>800</v>
      </c>
      <c r="Q13" s="140">
        <f>AVERAGE(C13:G13,J13:N13)</f>
        <v>160.7</v>
      </c>
      <c r="R13" s="102">
        <f>SUM(I13,P13)</f>
        <v>1607</v>
      </c>
    </row>
    <row r="14" spans="1:18" ht="15" customHeight="1">
      <c r="A14" s="34">
        <v>3</v>
      </c>
      <c r="B14" s="42" t="s">
        <v>71</v>
      </c>
      <c r="C14" s="17">
        <v>121</v>
      </c>
      <c r="D14" s="10">
        <v>193</v>
      </c>
      <c r="E14" s="17">
        <v>146</v>
      </c>
      <c r="F14" s="10">
        <v>147</v>
      </c>
      <c r="G14" s="9">
        <v>104</v>
      </c>
      <c r="H14" s="138">
        <f>AVERAGE(C14:G14)</f>
        <v>142.2</v>
      </c>
      <c r="I14" s="183">
        <f>SUM(C14:G14)</f>
        <v>711</v>
      </c>
      <c r="J14" s="103">
        <v>124</v>
      </c>
      <c r="K14" s="8">
        <v>172</v>
      </c>
      <c r="L14" s="8">
        <v>187</v>
      </c>
      <c r="M14" s="8">
        <v>136</v>
      </c>
      <c r="N14" s="9">
        <v>172</v>
      </c>
      <c r="O14" s="138">
        <f>AVERAGE(J14:N14)</f>
        <v>158.2</v>
      </c>
      <c r="P14" s="136">
        <f>SUM(J14:N14)</f>
        <v>791</v>
      </c>
      <c r="Q14" s="140">
        <f>AVERAGE(C14:G14,J14:N14)</f>
        <v>150.2</v>
      </c>
      <c r="R14" s="102">
        <f>SUM(I14,P14)</f>
        <v>1502</v>
      </c>
    </row>
    <row r="15" spans="1:18" ht="15" customHeight="1" thickBot="1">
      <c r="A15" s="35">
        <v>4</v>
      </c>
      <c r="B15" s="44" t="s">
        <v>81</v>
      </c>
      <c r="C15" s="172">
        <v>130</v>
      </c>
      <c r="D15" s="173">
        <v>137</v>
      </c>
      <c r="E15" s="172">
        <v>121</v>
      </c>
      <c r="F15" s="173">
        <v>135</v>
      </c>
      <c r="G15" s="182">
        <v>131</v>
      </c>
      <c r="H15" s="144">
        <v>130.8</v>
      </c>
      <c r="I15" s="176">
        <v>654</v>
      </c>
      <c r="J15" s="181">
        <v>120</v>
      </c>
      <c r="K15" s="180">
        <v>125</v>
      </c>
      <c r="L15" s="180">
        <v>145</v>
      </c>
      <c r="M15" s="180">
        <v>135</v>
      </c>
      <c r="N15" s="182">
        <v>146</v>
      </c>
      <c r="O15" s="144">
        <f>AVERAGE(J15:N15)</f>
        <v>134.2</v>
      </c>
      <c r="P15" s="137">
        <f>SUM(J15:N15)</f>
        <v>671</v>
      </c>
      <c r="Q15" s="141">
        <f>AVERAGE(C15:G15,J15:N15)</f>
        <v>132.5</v>
      </c>
      <c r="R15" s="109">
        <f>SUM(I15,P15)</f>
        <v>1325</v>
      </c>
    </row>
    <row r="16" spans="1:18" ht="1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</sheetData>
  <sheetProtection/>
  <mergeCells count="6">
    <mergeCell ref="A1:R1"/>
    <mergeCell ref="A2:R2"/>
    <mergeCell ref="A3:R3"/>
    <mergeCell ref="A5:R5"/>
    <mergeCell ref="A7:R7"/>
    <mergeCell ref="A9:R9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8">
      <selection activeCell="J16" sqref="J16"/>
    </sheetView>
  </sheetViews>
  <sheetFormatPr defaultColWidth="9.00390625" defaultRowHeight="12.75"/>
  <cols>
    <col min="1" max="1" width="2.875" style="1" customWidth="1"/>
    <col min="2" max="2" width="19.375" style="1" customWidth="1"/>
    <col min="3" max="7" width="6.25390625" style="1" customWidth="1"/>
    <col min="8" max="8" width="5.875" style="1" customWidth="1"/>
    <col min="9" max="9" width="9.25390625" style="1" customWidth="1"/>
    <col min="10" max="11" width="9.00390625" style="1" customWidth="1"/>
    <col min="12" max="12" width="9.875" style="1" customWidth="1"/>
  </cols>
  <sheetData>
    <row r="1" spans="1:15" ht="18">
      <c r="A1" s="298" t="s">
        <v>27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2" ht="18">
      <c r="A2" s="284" t="s">
        <v>25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2" ht="20.25">
      <c r="A3" s="282" t="s">
        <v>26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</row>
    <row r="4" spans="3:12" ht="5.25" customHeight="1">
      <c r="C4"/>
      <c r="D4"/>
      <c r="E4"/>
      <c r="F4"/>
      <c r="G4"/>
      <c r="H4"/>
      <c r="I4"/>
      <c r="J4"/>
      <c r="K4"/>
      <c r="L4"/>
    </row>
    <row r="5" spans="1:12" ht="15.75">
      <c r="A5" s="285" t="s">
        <v>28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6" spans="3:12" ht="5.25" customHeight="1">
      <c r="C6"/>
      <c r="D6"/>
      <c r="E6"/>
      <c r="F6"/>
      <c r="G6"/>
      <c r="H6"/>
      <c r="I6"/>
      <c r="J6"/>
      <c r="K6"/>
      <c r="L6"/>
    </row>
    <row r="7" spans="1:12" ht="16.5">
      <c r="A7" s="286" t="s">
        <v>37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</row>
    <row r="8" ht="6.75" customHeight="1">
      <c r="L8"/>
    </row>
    <row r="9" spans="1:12" ht="18">
      <c r="A9" s="284" t="s">
        <v>66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</row>
    <row r="10" ht="7.5" customHeight="1" thickBot="1">
      <c r="L10"/>
    </row>
    <row r="11" spans="1:12" ht="43.5" customHeight="1" thickBot="1">
      <c r="A11" s="30" t="s">
        <v>2</v>
      </c>
      <c r="B11" s="40" t="s">
        <v>15</v>
      </c>
      <c r="C11" s="36" t="s">
        <v>3</v>
      </c>
      <c r="D11" s="14" t="s">
        <v>4</v>
      </c>
      <c r="E11" s="14" t="s">
        <v>5</v>
      </c>
      <c r="F11" s="14" t="s">
        <v>6</v>
      </c>
      <c r="G11" s="18" t="s">
        <v>7</v>
      </c>
      <c r="H11" s="107" t="s">
        <v>43</v>
      </c>
      <c r="I11" s="107" t="s">
        <v>61</v>
      </c>
      <c r="J11" s="107" t="s">
        <v>60</v>
      </c>
      <c r="K11" s="107" t="s">
        <v>62</v>
      </c>
      <c r="L11" s="177" t="s">
        <v>63</v>
      </c>
    </row>
    <row r="12" spans="1:12" ht="15" customHeight="1">
      <c r="A12" s="300">
        <v>1</v>
      </c>
      <c r="B12" s="142" t="s">
        <v>79</v>
      </c>
      <c r="C12" s="145">
        <v>222</v>
      </c>
      <c r="D12" s="146">
        <v>212</v>
      </c>
      <c r="E12" s="147">
        <v>214</v>
      </c>
      <c r="F12" s="148">
        <v>172</v>
      </c>
      <c r="G12" s="149">
        <v>210</v>
      </c>
      <c r="H12" s="150"/>
      <c r="I12" s="143">
        <f aca="true" t="shared" si="0" ref="I12:I29">AVERAGE(C12:G12)</f>
        <v>206</v>
      </c>
      <c r="J12" s="150">
        <f aca="true" t="shared" si="1" ref="J12:J29">SUM(C12:G12,H12*5)</f>
        <v>1030</v>
      </c>
      <c r="K12" s="273">
        <f>AVERAGE(C12:G13)</f>
        <v>206.5</v>
      </c>
      <c r="L12" s="150">
        <f>J12+J13</f>
        <v>2105</v>
      </c>
    </row>
    <row r="13" spans="1:12" ht="15" customHeight="1" thickBot="1">
      <c r="A13" s="290"/>
      <c r="B13" s="44" t="s">
        <v>77</v>
      </c>
      <c r="C13" s="151">
        <v>204</v>
      </c>
      <c r="D13" s="152">
        <v>204</v>
      </c>
      <c r="E13" s="153">
        <v>211</v>
      </c>
      <c r="F13" s="152">
        <v>212</v>
      </c>
      <c r="G13" s="154">
        <v>204</v>
      </c>
      <c r="H13" s="155">
        <v>8</v>
      </c>
      <c r="I13" s="144">
        <f t="shared" si="0"/>
        <v>207</v>
      </c>
      <c r="J13" s="155">
        <f t="shared" si="1"/>
        <v>1075</v>
      </c>
      <c r="K13" s="274"/>
      <c r="L13" s="275">
        <f>J12+J13</f>
        <v>2105</v>
      </c>
    </row>
    <row r="14" spans="1:12" ht="15" customHeight="1">
      <c r="A14" s="300">
        <v>2</v>
      </c>
      <c r="B14" s="142" t="s">
        <v>85</v>
      </c>
      <c r="C14" s="145">
        <v>196</v>
      </c>
      <c r="D14" s="146">
        <v>206</v>
      </c>
      <c r="E14" s="147">
        <v>203</v>
      </c>
      <c r="F14" s="148">
        <v>249</v>
      </c>
      <c r="G14" s="149">
        <v>208</v>
      </c>
      <c r="H14" s="150"/>
      <c r="I14" s="143">
        <f t="shared" si="0"/>
        <v>212.4</v>
      </c>
      <c r="J14" s="150">
        <f t="shared" si="1"/>
        <v>1062</v>
      </c>
      <c r="K14" s="273">
        <f>AVERAGE(C14:G15)</f>
        <v>203.6</v>
      </c>
      <c r="L14" s="150">
        <f>J14+J15</f>
        <v>2036</v>
      </c>
    </row>
    <row r="15" spans="1:12" ht="15" customHeight="1" thickBot="1">
      <c r="A15" s="290"/>
      <c r="B15" s="44" t="s">
        <v>88</v>
      </c>
      <c r="C15" s="151">
        <v>175</v>
      </c>
      <c r="D15" s="152">
        <v>193</v>
      </c>
      <c r="E15" s="153">
        <v>215</v>
      </c>
      <c r="F15" s="152">
        <v>207</v>
      </c>
      <c r="G15" s="154">
        <v>184</v>
      </c>
      <c r="H15" s="155"/>
      <c r="I15" s="144">
        <f t="shared" si="0"/>
        <v>194.8</v>
      </c>
      <c r="J15" s="155">
        <f t="shared" si="1"/>
        <v>974</v>
      </c>
      <c r="K15" s="274"/>
      <c r="L15" s="275">
        <f>J14+J15</f>
        <v>2036</v>
      </c>
    </row>
    <row r="16" spans="1:12" ht="15" customHeight="1">
      <c r="A16" s="300">
        <v>3</v>
      </c>
      <c r="B16" s="142" t="s">
        <v>74</v>
      </c>
      <c r="C16" s="145">
        <v>227</v>
      </c>
      <c r="D16" s="146">
        <v>278</v>
      </c>
      <c r="E16" s="147">
        <v>243</v>
      </c>
      <c r="F16" s="148">
        <v>161</v>
      </c>
      <c r="G16" s="149">
        <v>224</v>
      </c>
      <c r="H16" s="150"/>
      <c r="I16" s="143">
        <f t="shared" si="0"/>
        <v>226.6</v>
      </c>
      <c r="J16" s="150">
        <f t="shared" si="1"/>
        <v>1133</v>
      </c>
      <c r="K16" s="273">
        <f>AVERAGE(C16:G17)</f>
        <v>199.9</v>
      </c>
      <c r="L16" s="150">
        <f>J16+J17</f>
        <v>1999</v>
      </c>
    </row>
    <row r="17" spans="1:12" ht="15" customHeight="1" thickBot="1">
      <c r="A17" s="290"/>
      <c r="B17" s="44" t="s">
        <v>90</v>
      </c>
      <c r="C17" s="151">
        <v>170</v>
      </c>
      <c r="D17" s="152">
        <v>142</v>
      </c>
      <c r="E17" s="153">
        <v>175</v>
      </c>
      <c r="F17" s="152">
        <v>188</v>
      </c>
      <c r="G17" s="154">
        <v>191</v>
      </c>
      <c r="H17" s="155"/>
      <c r="I17" s="144">
        <f t="shared" si="0"/>
        <v>173.2</v>
      </c>
      <c r="J17" s="155">
        <f t="shared" si="1"/>
        <v>866</v>
      </c>
      <c r="K17" s="274"/>
      <c r="L17" s="275">
        <f>J16+J17</f>
        <v>1999</v>
      </c>
    </row>
    <row r="18" spans="1:12" ht="15" customHeight="1">
      <c r="A18" s="300">
        <v>4</v>
      </c>
      <c r="B18" s="142" t="s">
        <v>100</v>
      </c>
      <c r="C18" s="145">
        <v>189</v>
      </c>
      <c r="D18" s="146">
        <v>188</v>
      </c>
      <c r="E18" s="147">
        <v>214</v>
      </c>
      <c r="F18" s="148">
        <v>224</v>
      </c>
      <c r="G18" s="149">
        <v>166</v>
      </c>
      <c r="H18" s="150"/>
      <c r="I18" s="143">
        <f t="shared" si="0"/>
        <v>196.2</v>
      </c>
      <c r="J18" s="150">
        <f t="shared" si="1"/>
        <v>981</v>
      </c>
      <c r="K18" s="273">
        <f>AVERAGE(C18:G19)</f>
        <v>192.2</v>
      </c>
      <c r="L18" s="150">
        <f>J18+J19</f>
        <v>1922</v>
      </c>
    </row>
    <row r="19" spans="1:12" ht="15" customHeight="1" thickBot="1">
      <c r="A19" s="290"/>
      <c r="B19" s="44" t="s">
        <v>93</v>
      </c>
      <c r="C19" s="151">
        <v>177</v>
      </c>
      <c r="D19" s="152">
        <v>200</v>
      </c>
      <c r="E19" s="153">
        <v>180</v>
      </c>
      <c r="F19" s="152">
        <v>184</v>
      </c>
      <c r="G19" s="154">
        <v>200</v>
      </c>
      <c r="H19" s="155"/>
      <c r="I19" s="144">
        <f t="shared" si="0"/>
        <v>188.2</v>
      </c>
      <c r="J19" s="155">
        <f t="shared" si="1"/>
        <v>941</v>
      </c>
      <c r="K19" s="274"/>
      <c r="L19" s="275">
        <f>J18+J19</f>
        <v>1922</v>
      </c>
    </row>
    <row r="20" spans="1:12" ht="15" customHeight="1">
      <c r="A20" s="300">
        <v>5</v>
      </c>
      <c r="B20" s="142" t="s">
        <v>83</v>
      </c>
      <c r="C20" s="270">
        <v>212</v>
      </c>
      <c r="D20" s="271">
        <v>181</v>
      </c>
      <c r="E20" s="272">
        <v>196</v>
      </c>
      <c r="F20" s="271">
        <v>184</v>
      </c>
      <c r="G20" s="271">
        <v>179</v>
      </c>
      <c r="H20" s="150"/>
      <c r="I20" s="143">
        <f t="shared" si="0"/>
        <v>190.4</v>
      </c>
      <c r="J20" s="150">
        <f t="shared" si="1"/>
        <v>952</v>
      </c>
      <c r="K20" s="273">
        <f>AVERAGE(C20:G21)</f>
        <v>191.1</v>
      </c>
      <c r="L20" s="150">
        <f>J20+J21</f>
        <v>1911</v>
      </c>
    </row>
    <row r="21" spans="1:12" ht="15" customHeight="1" thickBot="1">
      <c r="A21" s="290"/>
      <c r="B21" s="44" t="s">
        <v>70</v>
      </c>
      <c r="C21" s="151">
        <v>211</v>
      </c>
      <c r="D21" s="152">
        <v>178</v>
      </c>
      <c r="E21" s="153">
        <v>164</v>
      </c>
      <c r="F21" s="152">
        <v>224</v>
      </c>
      <c r="G21" s="154">
        <v>182</v>
      </c>
      <c r="H21" s="155"/>
      <c r="I21" s="144">
        <f t="shared" si="0"/>
        <v>191.8</v>
      </c>
      <c r="J21" s="155">
        <f t="shared" si="1"/>
        <v>959</v>
      </c>
      <c r="K21" s="274"/>
      <c r="L21" s="275">
        <f>J20+J21</f>
        <v>1911</v>
      </c>
    </row>
    <row r="22" spans="1:12" ht="15" customHeight="1">
      <c r="A22" s="300">
        <v>6</v>
      </c>
      <c r="B22" s="142" t="s">
        <v>80</v>
      </c>
      <c r="C22" s="211">
        <v>163</v>
      </c>
      <c r="D22" s="212">
        <v>226</v>
      </c>
      <c r="E22" s="213">
        <v>223</v>
      </c>
      <c r="F22" s="214">
        <v>229</v>
      </c>
      <c r="G22" s="215">
        <v>156</v>
      </c>
      <c r="H22" s="150"/>
      <c r="I22" s="143">
        <f t="shared" si="0"/>
        <v>199.4</v>
      </c>
      <c r="J22" s="150">
        <f t="shared" si="1"/>
        <v>997</v>
      </c>
      <c r="K22" s="273">
        <f>AVERAGE(C22:G23)</f>
        <v>186.2</v>
      </c>
      <c r="L22" s="150">
        <f>J22+J23</f>
        <v>1902</v>
      </c>
    </row>
    <row r="23" spans="1:12" ht="15" customHeight="1" thickBot="1">
      <c r="A23" s="290"/>
      <c r="B23" s="44" t="s">
        <v>78</v>
      </c>
      <c r="C23" s="151">
        <v>168</v>
      </c>
      <c r="D23" s="152">
        <v>185</v>
      </c>
      <c r="E23" s="153">
        <v>164</v>
      </c>
      <c r="F23" s="152">
        <v>168</v>
      </c>
      <c r="G23" s="154">
        <v>180</v>
      </c>
      <c r="H23" s="155">
        <v>8</v>
      </c>
      <c r="I23" s="144">
        <f t="shared" si="0"/>
        <v>173</v>
      </c>
      <c r="J23" s="155">
        <f t="shared" si="1"/>
        <v>905</v>
      </c>
      <c r="K23" s="274"/>
      <c r="L23" s="275">
        <f>J22+J23</f>
        <v>1902</v>
      </c>
    </row>
    <row r="24" spans="1:12" ht="15" customHeight="1">
      <c r="A24" s="300">
        <v>7</v>
      </c>
      <c r="B24" s="142" t="s">
        <v>84</v>
      </c>
      <c r="C24" s="145">
        <v>171</v>
      </c>
      <c r="D24" s="146">
        <v>155</v>
      </c>
      <c r="E24" s="147">
        <v>164</v>
      </c>
      <c r="F24" s="148">
        <v>224</v>
      </c>
      <c r="G24" s="149">
        <v>182</v>
      </c>
      <c r="H24" s="150"/>
      <c r="I24" s="143">
        <f t="shared" si="0"/>
        <v>179.2</v>
      </c>
      <c r="J24" s="150">
        <f t="shared" si="1"/>
        <v>896</v>
      </c>
      <c r="K24" s="273">
        <f>AVERAGE(C24:G25)</f>
        <v>184</v>
      </c>
      <c r="L24" s="150">
        <f>J24+J25</f>
        <v>1840</v>
      </c>
    </row>
    <row r="25" spans="1:12" ht="15" customHeight="1" thickBot="1">
      <c r="A25" s="290"/>
      <c r="B25" s="44" t="s">
        <v>86</v>
      </c>
      <c r="C25" s="151">
        <v>177</v>
      </c>
      <c r="D25" s="152">
        <v>187</v>
      </c>
      <c r="E25" s="153">
        <v>201</v>
      </c>
      <c r="F25" s="152">
        <v>200</v>
      </c>
      <c r="G25" s="154">
        <v>179</v>
      </c>
      <c r="H25" s="155"/>
      <c r="I25" s="144">
        <f t="shared" si="0"/>
        <v>188.8</v>
      </c>
      <c r="J25" s="155">
        <f t="shared" si="1"/>
        <v>944</v>
      </c>
      <c r="K25" s="274"/>
      <c r="L25" s="275">
        <f>J24+J25</f>
        <v>1840</v>
      </c>
    </row>
    <row r="26" spans="1:12" ht="15" customHeight="1">
      <c r="A26" s="300">
        <v>8</v>
      </c>
      <c r="B26" s="142" t="s">
        <v>98</v>
      </c>
      <c r="C26" s="145">
        <v>159</v>
      </c>
      <c r="D26" s="146">
        <v>164</v>
      </c>
      <c r="E26" s="147">
        <v>158</v>
      </c>
      <c r="F26" s="148">
        <v>189</v>
      </c>
      <c r="G26" s="149">
        <v>136</v>
      </c>
      <c r="H26" s="150"/>
      <c r="I26" s="143">
        <f t="shared" si="0"/>
        <v>161.2</v>
      </c>
      <c r="J26" s="150">
        <f t="shared" si="1"/>
        <v>806</v>
      </c>
      <c r="K26" s="273">
        <f>AVERAGE(C26:G27)</f>
        <v>179.5</v>
      </c>
      <c r="L26" s="150">
        <f>J26+J27</f>
        <v>1795</v>
      </c>
    </row>
    <row r="27" spans="1:12" ht="15" customHeight="1" thickBot="1">
      <c r="A27" s="290"/>
      <c r="B27" s="44" t="s">
        <v>96</v>
      </c>
      <c r="C27" s="151">
        <v>213</v>
      </c>
      <c r="D27" s="152">
        <v>181</v>
      </c>
      <c r="E27" s="153">
        <v>222</v>
      </c>
      <c r="F27" s="152">
        <v>178</v>
      </c>
      <c r="G27" s="154">
        <v>195</v>
      </c>
      <c r="H27" s="155"/>
      <c r="I27" s="144">
        <f t="shared" si="0"/>
        <v>197.8</v>
      </c>
      <c r="J27" s="155">
        <f t="shared" si="1"/>
        <v>989</v>
      </c>
      <c r="K27" s="274"/>
      <c r="L27" s="275">
        <f>J26+J27</f>
        <v>1795</v>
      </c>
    </row>
    <row r="28" spans="1:12" ht="15" customHeight="1">
      <c r="A28" s="300">
        <v>9</v>
      </c>
      <c r="B28" s="142" t="s">
        <v>89</v>
      </c>
      <c r="C28" s="145">
        <v>184</v>
      </c>
      <c r="D28" s="146">
        <v>187</v>
      </c>
      <c r="E28" s="147">
        <v>157</v>
      </c>
      <c r="F28" s="148">
        <v>203</v>
      </c>
      <c r="G28" s="149">
        <v>181</v>
      </c>
      <c r="H28" s="150">
        <v>8</v>
      </c>
      <c r="I28" s="143">
        <f t="shared" si="0"/>
        <v>182.4</v>
      </c>
      <c r="J28" s="150">
        <f t="shared" si="1"/>
        <v>952</v>
      </c>
      <c r="K28" s="273">
        <f>AVERAGE(C28:G29)</f>
        <v>170.8</v>
      </c>
      <c r="L28" s="150">
        <f>J28+J29</f>
        <v>1748</v>
      </c>
    </row>
    <row r="29" spans="1:12" ht="15" customHeight="1" thickBot="1">
      <c r="A29" s="290"/>
      <c r="B29" s="44" t="s">
        <v>94</v>
      </c>
      <c r="C29" s="151">
        <v>180</v>
      </c>
      <c r="D29" s="152">
        <v>144</v>
      </c>
      <c r="E29" s="153">
        <v>185</v>
      </c>
      <c r="F29" s="152">
        <v>158</v>
      </c>
      <c r="G29" s="154">
        <v>129</v>
      </c>
      <c r="H29" s="155"/>
      <c r="I29" s="144">
        <f t="shared" si="0"/>
        <v>159.2</v>
      </c>
      <c r="J29" s="155">
        <f t="shared" si="1"/>
        <v>796</v>
      </c>
      <c r="K29" s="274"/>
      <c r="L29" s="275">
        <f>J28+J29</f>
        <v>1748</v>
      </c>
    </row>
    <row r="30" spans="2:12" ht="12.75">
      <c r="B30" s="22"/>
      <c r="C30" s="244"/>
      <c r="D30" s="244"/>
      <c r="E30" s="244"/>
      <c r="F30" s="244"/>
      <c r="G30" s="244"/>
      <c r="H30" s="244"/>
      <c r="I30" s="245"/>
      <c r="J30" s="244"/>
      <c r="K30" s="301"/>
      <c r="L30" s="303"/>
    </row>
    <row r="31" spans="2:12" ht="12.75">
      <c r="B31" s="22"/>
      <c r="C31" s="246"/>
      <c r="D31" s="246"/>
      <c r="E31" s="246"/>
      <c r="F31" s="246"/>
      <c r="G31" s="244"/>
      <c r="H31" s="244"/>
      <c r="I31" s="245"/>
      <c r="J31" s="244"/>
      <c r="K31" s="302"/>
      <c r="L31" s="304"/>
    </row>
  </sheetData>
  <sheetProtection/>
  <mergeCells count="17">
    <mergeCell ref="A16:A17"/>
    <mergeCell ref="A18:A19"/>
    <mergeCell ref="A12:A13"/>
    <mergeCell ref="A14:A15"/>
    <mergeCell ref="A1:O1"/>
    <mergeCell ref="A2:L2"/>
    <mergeCell ref="A3:L3"/>
    <mergeCell ref="A5:L5"/>
    <mergeCell ref="A7:L7"/>
    <mergeCell ref="A9:L9"/>
    <mergeCell ref="A28:A29"/>
    <mergeCell ref="K30:K31"/>
    <mergeCell ref="L30:L31"/>
    <mergeCell ref="A24:A25"/>
    <mergeCell ref="A26:A27"/>
    <mergeCell ref="A20:A21"/>
    <mergeCell ref="A22:A23"/>
  </mergeCells>
  <printOptions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selection activeCell="A13" sqref="A13:B16"/>
    </sheetView>
  </sheetViews>
  <sheetFormatPr defaultColWidth="9.00390625" defaultRowHeight="12.75"/>
  <cols>
    <col min="1" max="1" width="6.00390625" style="1" customWidth="1"/>
    <col min="2" max="2" width="32.25390625" style="1" customWidth="1"/>
    <col min="3" max="3" width="7.25390625" style="1" customWidth="1"/>
    <col min="4" max="4" width="7.625" style="1" customWidth="1"/>
    <col min="5" max="5" width="7.875" style="1" customWidth="1"/>
    <col min="6" max="6" width="8.375" style="1" customWidth="1"/>
    <col min="7" max="7" width="8.875" style="1" customWidth="1"/>
    <col min="8" max="8" width="11.00390625" style="1" customWidth="1"/>
    <col min="9" max="9" width="7.875" style="1" customWidth="1"/>
    <col min="10" max="11" width="5.25390625" style="1" customWidth="1"/>
    <col min="12" max="12" width="4.625" style="1" customWidth="1"/>
    <col min="13" max="13" width="5.625" style="1" customWidth="1"/>
    <col min="14" max="14" width="4.875" style="1" customWidth="1"/>
    <col min="15" max="15" width="4.25390625" style="1" customWidth="1"/>
    <col min="16" max="17" width="5.25390625" style="1" customWidth="1"/>
    <col min="18" max="18" width="4.625" style="1" customWidth="1"/>
    <col min="19" max="19" width="5.625" style="1" customWidth="1"/>
    <col min="20" max="20" width="4.75390625" style="1" customWidth="1"/>
    <col min="21" max="21" width="4.25390625" style="1" customWidth="1"/>
    <col min="22" max="23" width="5.25390625" style="1" customWidth="1"/>
    <col min="24" max="24" width="4.75390625" style="1" customWidth="1"/>
    <col min="25" max="25" width="5.625" style="1" customWidth="1"/>
    <col min="26" max="26" width="4.75390625" style="1" customWidth="1"/>
    <col min="27" max="27" width="4.25390625" style="0" customWidth="1"/>
  </cols>
  <sheetData>
    <row r="1" spans="1:27" ht="20.25">
      <c r="A1" s="305" t="s">
        <v>27</v>
      </c>
      <c r="B1" s="306"/>
      <c r="C1" s="306"/>
      <c r="D1" s="306"/>
      <c r="E1" s="306"/>
      <c r="F1" s="306"/>
      <c r="G1" s="306"/>
      <c r="H1" s="306"/>
      <c r="I1" s="306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20.25">
      <c r="A2" s="282" t="s">
        <v>25</v>
      </c>
      <c r="B2" s="287"/>
      <c r="C2" s="287"/>
      <c r="D2" s="287"/>
      <c r="E2" s="287"/>
      <c r="F2" s="287"/>
      <c r="G2" s="287"/>
      <c r="H2" s="287"/>
      <c r="I2" s="287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27.75">
      <c r="A3" s="282" t="s">
        <v>26</v>
      </c>
      <c r="B3" s="289"/>
      <c r="C3" s="289"/>
      <c r="D3" s="289"/>
      <c r="E3" s="289"/>
      <c r="F3" s="289"/>
      <c r="G3" s="289"/>
      <c r="H3" s="289"/>
      <c r="I3" s="289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10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15.75">
      <c r="A5" s="21"/>
      <c r="B5" s="21"/>
      <c r="C5" s="21"/>
      <c r="D5" s="21" t="s">
        <v>28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5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5.75">
      <c r="A7" s="21"/>
      <c r="B7" s="21"/>
      <c r="C7" s="21"/>
      <c r="D7" s="21" t="s">
        <v>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5.75">
      <c r="A8" s="21"/>
      <c r="B8" s="21"/>
      <c r="C8" s="21"/>
      <c r="D8" s="21" t="s">
        <v>13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2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AA9" s="19"/>
    </row>
    <row r="10" spans="1:27" ht="15.75">
      <c r="A10" s="21"/>
      <c r="B10" s="21"/>
      <c r="C10" s="21"/>
      <c r="D10" s="21" t="s">
        <v>17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19" ht="13.5" thickBo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26" ht="37.5" customHeight="1" thickBot="1">
      <c r="A12" s="61" t="s">
        <v>16</v>
      </c>
      <c r="B12" s="61" t="s">
        <v>18</v>
      </c>
      <c r="C12" s="62" t="s">
        <v>19</v>
      </c>
      <c r="D12" s="63" t="s">
        <v>3</v>
      </c>
      <c r="E12" s="64" t="s">
        <v>4</v>
      </c>
      <c r="F12" s="62" t="s">
        <v>0</v>
      </c>
      <c r="G12" s="65" t="s">
        <v>1</v>
      </c>
      <c r="H12" s="66" t="s">
        <v>11</v>
      </c>
      <c r="I12" s="67" t="s">
        <v>14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56">
        <v>9</v>
      </c>
      <c r="B13" s="68" t="s">
        <v>88</v>
      </c>
      <c r="C13" s="69"/>
      <c r="D13" s="70">
        <v>214</v>
      </c>
      <c r="E13" s="71">
        <v>234</v>
      </c>
      <c r="F13" s="72">
        <f aca="true" t="shared" si="0" ref="F13:F20">SUM(D13:E13)</f>
        <v>448</v>
      </c>
      <c r="G13" s="73">
        <f aca="true" t="shared" si="1" ref="G13:G20">PRODUCT(F13,0.5)</f>
        <v>224</v>
      </c>
      <c r="H13" s="74">
        <f aca="true" t="shared" si="2" ref="H13:H20">SUM(F13,C13*2)</f>
        <v>448</v>
      </c>
      <c r="I13" s="75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>
      <c r="A14" s="57">
        <v>10</v>
      </c>
      <c r="B14" s="76" t="s">
        <v>80</v>
      </c>
      <c r="C14" s="77"/>
      <c r="D14" s="78">
        <v>193</v>
      </c>
      <c r="E14" s="79">
        <v>225</v>
      </c>
      <c r="F14" s="80">
        <f t="shared" si="0"/>
        <v>418</v>
      </c>
      <c r="G14" s="81">
        <f t="shared" si="1"/>
        <v>209</v>
      </c>
      <c r="H14" s="82">
        <f t="shared" si="2"/>
        <v>418</v>
      </c>
      <c r="I14" s="8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customHeight="1">
      <c r="A15" s="57">
        <v>11</v>
      </c>
      <c r="B15" s="76" t="s">
        <v>96</v>
      </c>
      <c r="C15" s="77"/>
      <c r="D15" s="78">
        <v>178</v>
      </c>
      <c r="E15" s="79">
        <v>214</v>
      </c>
      <c r="F15" s="80">
        <f t="shared" si="0"/>
        <v>392</v>
      </c>
      <c r="G15" s="81">
        <f t="shared" si="1"/>
        <v>196</v>
      </c>
      <c r="H15" s="82">
        <f t="shared" si="2"/>
        <v>392</v>
      </c>
      <c r="I15" s="8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9.5" customHeight="1">
      <c r="A16" s="57">
        <v>12</v>
      </c>
      <c r="B16" s="76" t="s">
        <v>69</v>
      </c>
      <c r="C16" s="77"/>
      <c r="D16" s="78">
        <v>182</v>
      </c>
      <c r="E16" s="79">
        <v>206</v>
      </c>
      <c r="F16" s="80">
        <f t="shared" si="0"/>
        <v>388</v>
      </c>
      <c r="G16" s="81">
        <f t="shared" si="1"/>
        <v>194</v>
      </c>
      <c r="H16" s="82">
        <f t="shared" si="2"/>
        <v>388</v>
      </c>
      <c r="I16" s="8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9.5" customHeight="1">
      <c r="A17" s="57">
        <v>13</v>
      </c>
      <c r="B17" s="87" t="s">
        <v>83</v>
      </c>
      <c r="C17" s="88"/>
      <c r="D17" s="78">
        <v>156</v>
      </c>
      <c r="E17" s="79">
        <v>200</v>
      </c>
      <c r="F17" s="80">
        <f t="shared" si="0"/>
        <v>356</v>
      </c>
      <c r="G17" s="81">
        <f t="shared" si="1"/>
        <v>178</v>
      </c>
      <c r="H17" s="82">
        <f t="shared" si="2"/>
        <v>356</v>
      </c>
      <c r="I17" s="84">
        <v>13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9.5" customHeight="1">
      <c r="A18" s="57">
        <v>14</v>
      </c>
      <c r="B18" s="76" t="s">
        <v>89</v>
      </c>
      <c r="C18" s="77">
        <v>8</v>
      </c>
      <c r="D18" s="85">
        <v>126</v>
      </c>
      <c r="E18" s="86">
        <v>164</v>
      </c>
      <c r="F18" s="80">
        <f t="shared" si="0"/>
        <v>290</v>
      </c>
      <c r="G18" s="81">
        <f t="shared" si="1"/>
        <v>145</v>
      </c>
      <c r="H18" s="82">
        <f t="shared" si="2"/>
        <v>306</v>
      </c>
      <c r="I18" s="84">
        <v>14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9.5" customHeight="1">
      <c r="A19" s="57">
        <v>15</v>
      </c>
      <c r="B19" s="76" t="s">
        <v>100</v>
      </c>
      <c r="C19" s="77"/>
      <c r="D19" s="78">
        <v>141</v>
      </c>
      <c r="E19" s="79">
        <v>158</v>
      </c>
      <c r="F19" s="80">
        <f t="shared" si="0"/>
        <v>299</v>
      </c>
      <c r="G19" s="81">
        <f t="shared" si="1"/>
        <v>149.5</v>
      </c>
      <c r="H19" s="82">
        <f t="shared" si="2"/>
        <v>299</v>
      </c>
      <c r="I19" s="89">
        <v>15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9.5" customHeight="1" thickBot="1">
      <c r="A20" s="58">
        <v>16</v>
      </c>
      <c r="B20" s="90" t="s">
        <v>73</v>
      </c>
      <c r="C20" s="91"/>
      <c r="D20" s="92">
        <v>169</v>
      </c>
      <c r="E20" s="93">
        <v>125</v>
      </c>
      <c r="F20" s="94">
        <f t="shared" si="0"/>
        <v>294</v>
      </c>
      <c r="G20" s="95">
        <f t="shared" si="1"/>
        <v>147</v>
      </c>
      <c r="H20" s="96">
        <f t="shared" si="2"/>
        <v>294</v>
      </c>
      <c r="I20" s="97">
        <v>16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</sheetData>
  <sheetProtection/>
  <mergeCells count="3">
    <mergeCell ref="A2:I2"/>
    <mergeCell ref="A1:I1"/>
    <mergeCell ref="A3:I3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4">
      <selection activeCell="S21" sqref="S21"/>
    </sheetView>
  </sheetViews>
  <sheetFormatPr defaultColWidth="9.00390625" defaultRowHeight="12.75"/>
  <cols>
    <col min="1" max="1" width="6.00390625" style="1" customWidth="1"/>
    <col min="2" max="2" width="32.25390625" style="1" customWidth="1"/>
    <col min="3" max="3" width="7.25390625" style="1" customWidth="1"/>
    <col min="4" max="4" width="7.625" style="1" customWidth="1"/>
    <col min="5" max="5" width="7.875" style="1" customWidth="1"/>
    <col min="6" max="6" width="8.375" style="1" customWidth="1"/>
    <col min="7" max="7" width="8.875" style="1" customWidth="1"/>
    <col min="8" max="8" width="11.00390625" style="1" customWidth="1"/>
    <col min="9" max="9" width="7.875" style="1" customWidth="1"/>
    <col min="10" max="11" width="5.25390625" style="1" customWidth="1"/>
    <col min="12" max="12" width="4.625" style="1" customWidth="1"/>
    <col min="13" max="13" width="5.625" style="1" customWidth="1"/>
    <col min="14" max="14" width="4.875" style="1" customWidth="1"/>
    <col min="15" max="15" width="4.25390625" style="1" customWidth="1"/>
    <col min="16" max="17" width="5.25390625" style="1" customWidth="1"/>
    <col min="18" max="18" width="4.625" style="1" customWidth="1"/>
    <col min="19" max="19" width="5.625" style="1" customWidth="1"/>
    <col min="20" max="20" width="4.75390625" style="1" customWidth="1"/>
    <col min="21" max="21" width="4.25390625" style="1" customWidth="1"/>
    <col min="22" max="23" width="5.25390625" style="1" customWidth="1"/>
    <col min="24" max="24" width="4.75390625" style="1" customWidth="1"/>
    <col min="25" max="25" width="5.625" style="1" customWidth="1"/>
    <col min="26" max="26" width="4.75390625" style="1" customWidth="1"/>
    <col min="27" max="27" width="4.25390625" style="0" customWidth="1"/>
  </cols>
  <sheetData>
    <row r="1" spans="1:27" ht="20.25">
      <c r="A1" s="305" t="s">
        <v>27</v>
      </c>
      <c r="B1" s="306"/>
      <c r="C1" s="306"/>
      <c r="D1" s="306"/>
      <c r="E1" s="306"/>
      <c r="F1" s="306"/>
      <c r="G1" s="306"/>
      <c r="H1" s="306"/>
      <c r="I1" s="306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20.25">
      <c r="A2" s="282" t="s">
        <v>25</v>
      </c>
      <c r="B2" s="287"/>
      <c r="C2" s="287"/>
      <c r="D2" s="287"/>
      <c r="E2" s="287"/>
      <c r="F2" s="287"/>
      <c r="G2" s="287"/>
      <c r="H2" s="287"/>
      <c r="I2" s="287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27.75">
      <c r="A3" s="282" t="s">
        <v>26</v>
      </c>
      <c r="B3" s="289"/>
      <c r="C3" s="289"/>
      <c r="D3" s="289"/>
      <c r="E3" s="289"/>
      <c r="F3" s="289"/>
      <c r="G3" s="289"/>
      <c r="H3" s="289"/>
      <c r="I3" s="289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10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15.75">
      <c r="A5" s="21"/>
      <c r="B5" s="21"/>
      <c r="C5" s="21"/>
      <c r="D5" s="21" t="s">
        <v>28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5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5.75">
      <c r="A7" s="21"/>
      <c r="B7" s="21"/>
      <c r="C7" s="21"/>
      <c r="D7" s="21" t="s">
        <v>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5.75">
      <c r="A8" s="21"/>
      <c r="B8" s="21"/>
      <c r="C8" s="21"/>
      <c r="D8" s="21" t="s">
        <v>13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2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AA9" s="19"/>
    </row>
    <row r="10" spans="1:27" ht="15.75">
      <c r="A10" s="21"/>
      <c r="B10" s="21"/>
      <c r="C10" s="21"/>
      <c r="D10" s="21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19" ht="13.5" thickBo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26" ht="37.5" customHeight="1" thickBot="1">
      <c r="A12" s="61" t="s">
        <v>16</v>
      </c>
      <c r="B12" s="61" t="s">
        <v>18</v>
      </c>
      <c r="C12" s="62" t="s">
        <v>19</v>
      </c>
      <c r="D12" s="63" t="s">
        <v>3</v>
      </c>
      <c r="E12" s="64" t="s">
        <v>4</v>
      </c>
      <c r="F12" s="62" t="s">
        <v>0</v>
      </c>
      <c r="G12" s="65" t="s">
        <v>1</v>
      </c>
      <c r="H12" s="66" t="s">
        <v>11</v>
      </c>
      <c r="I12" s="67" t="s">
        <v>14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56">
        <v>5</v>
      </c>
      <c r="B13" s="68" t="s">
        <v>78</v>
      </c>
      <c r="C13" s="69">
        <v>8</v>
      </c>
      <c r="D13" s="70">
        <v>242</v>
      </c>
      <c r="E13" s="71">
        <v>183</v>
      </c>
      <c r="F13" s="72">
        <f aca="true" t="shared" si="0" ref="F13:F20">SUM(D13:E13)</f>
        <v>425</v>
      </c>
      <c r="G13" s="73">
        <f aca="true" t="shared" si="1" ref="G13:G20">PRODUCT(F13,0.5)</f>
        <v>212.5</v>
      </c>
      <c r="H13" s="74">
        <f aca="true" t="shared" si="2" ref="H13:H20">SUM(F13,C13*2)</f>
        <v>441</v>
      </c>
      <c r="I13" s="75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>
      <c r="A14" s="57">
        <v>6</v>
      </c>
      <c r="B14" s="76" t="s">
        <v>85</v>
      </c>
      <c r="C14" s="77"/>
      <c r="D14" s="78">
        <v>135</v>
      </c>
      <c r="E14" s="79">
        <v>245</v>
      </c>
      <c r="F14" s="80">
        <f t="shared" si="0"/>
        <v>380</v>
      </c>
      <c r="G14" s="81">
        <f t="shared" si="1"/>
        <v>190</v>
      </c>
      <c r="H14" s="82">
        <f t="shared" si="2"/>
        <v>380</v>
      </c>
      <c r="I14" s="8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customHeight="1">
      <c r="A15" s="57">
        <v>7</v>
      </c>
      <c r="B15" s="87" t="s">
        <v>96</v>
      </c>
      <c r="C15" s="88"/>
      <c r="D15" s="78">
        <v>179</v>
      </c>
      <c r="E15" s="79">
        <v>200</v>
      </c>
      <c r="F15" s="80">
        <f t="shared" si="0"/>
        <v>379</v>
      </c>
      <c r="G15" s="81">
        <f t="shared" si="1"/>
        <v>189.5</v>
      </c>
      <c r="H15" s="82">
        <f t="shared" si="2"/>
        <v>379</v>
      </c>
      <c r="I15" s="8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9.5" customHeight="1">
      <c r="A16" s="57">
        <v>8</v>
      </c>
      <c r="B16" s="76" t="s">
        <v>88</v>
      </c>
      <c r="C16" s="77"/>
      <c r="D16" s="78">
        <v>217</v>
      </c>
      <c r="E16" s="79">
        <v>156</v>
      </c>
      <c r="F16" s="80">
        <f t="shared" si="0"/>
        <v>373</v>
      </c>
      <c r="G16" s="81">
        <f t="shared" si="1"/>
        <v>186.5</v>
      </c>
      <c r="H16" s="82">
        <f t="shared" si="2"/>
        <v>373</v>
      </c>
      <c r="I16" s="8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9.5" customHeight="1">
      <c r="A17" s="57">
        <v>9</v>
      </c>
      <c r="B17" s="76" t="s">
        <v>69</v>
      </c>
      <c r="C17" s="77"/>
      <c r="D17" s="85">
        <v>189</v>
      </c>
      <c r="E17" s="86">
        <v>176</v>
      </c>
      <c r="F17" s="80">
        <f t="shared" si="0"/>
        <v>365</v>
      </c>
      <c r="G17" s="81">
        <f t="shared" si="1"/>
        <v>182.5</v>
      </c>
      <c r="H17" s="82">
        <f t="shared" si="2"/>
        <v>365</v>
      </c>
      <c r="I17" s="84">
        <v>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9.5" customHeight="1">
      <c r="A18" s="57">
        <v>10</v>
      </c>
      <c r="B18" s="76" t="s">
        <v>70</v>
      </c>
      <c r="C18" s="77"/>
      <c r="D18" s="78">
        <v>161</v>
      </c>
      <c r="E18" s="79">
        <v>204</v>
      </c>
      <c r="F18" s="80">
        <f t="shared" si="0"/>
        <v>365</v>
      </c>
      <c r="G18" s="81">
        <f t="shared" si="1"/>
        <v>182.5</v>
      </c>
      <c r="H18" s="82">
        <f t="shared" si="2"/>
        <v>365</v>
      </c>
      <c r="I18" s="84">
        <v>10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9.5" customHeight="1">
      <c r="A19" s="57">
        <v>11</v>
      </c>
      <c r="B19" s="76" t="s">
        <v>80</v>
      </c>
      <c r="C19" s="77"/>
      <c r="D19" s="85">
        <v>173</v>
      </c>
      <c r="E19" s="86">
        <v>143</v>
      </c>
      <c r="F19" s="80">
        <f t="shared" si="0"/>
        <v>316</v>
      </c>
      <c r="G19" s="81">
        <f t="shared" si="1"/>
        <v>158</v>
      </c>
      <c r="H19" s="82">
        <f t="shared" si="2"/>
        <v>316</v>
      </c>
      <c r="I19" s="89">
        <v>11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9.5" customHeight="1" thickBot="1">
      <c r="A20" s="58">
        <v>12</v>
      </c>
      <c r="B20" s="90" t="s">
        <v>79</v>
      </c>
      <c r="C20" s="91"/>
      <c r="D20" s="276">
        <v>154</v>
      </c>
      <c r="E20" s="277">
        <v>146</v>
      </c>
      <c r="F20" s="94">
        <f t="shared" si="0"/>
        <v>300</v>
      </c>
      <c r="G20" s="95">
        <f t="shared" si="1"/>
        <v>150</v>
      </c>
      <c r="H20" s="96">
        <f t="shared" si="2"/>
        <v>300</v>
      </c>
      <c r="I20" s="97">
        <v>12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</sheetData>
  <sheetProtection/>
  <mergeCells count="3">
    <mergeCell ref="A1:I1"/>
    <mergeCell ref="A2:I2"/>
    <mergeCell ref="A3:I3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6.00390625" style="1" customWidth="1"/>
    <col min="2" max="2" width="32.25390625" style="1" customWidth="1"/>
    <col min="3" max="3" width="7.25390625" style="1" customWidth="1"/>
    <col min="4" max="4" width="7.625" style="1" customWidth="1"/>
    <col min="5" max="5" width="7.875" style="1" customWidth="1"/>
    <col min="6" max="6" width="8.375" style="1" customWidth="1"/>
    <col min="7" max="7" width="8.875" style="1" customWidth="1"/>
    <col min="8" max="8" width="11.00390625" style="1" customWidth="1"/>
    <col min="9" max="9" width="7.875" style="1" customWidth="1"/>
    <col min="10" max="11" width="5.25390625" style="1" customWidth="1"/>
    <col min="12" max="12" width="4.625" style="1" customWidth="1"/>
    <col min="13" max="13" width="5.625" style="1" customWidth="1"/>
    <col min="14" max="14" width="4.875" style="1" customWidth="1"/>
    <col min="15" max="15" width="4.25390625" style="1" customWidth="1"/>
    <col min="16" max="17" width="5.25390625" style="1" customWidth="1"/>
    <col min="18" max="18" width="4.625" style="1" customWidth="1"/>
    <col min="19" max="19" width="5.625" style="1" customWidth="1"/>
    <col min="20" max="20" width="4.75390625" style="1" customWidth="1"/>
    <col min="21" max="21" width="4.25390625" style="1" customWidth="1"/>
    <col min="22" max="23" width="5.25390625" style="1" customWidth="1"/>
    <col min="24" max="24" width="4.75390625" style="1" customWidth="1"/>
    <col min="25" max="25" width="5.625" style="1" customWidth="1"/>
    <col min="26" max="26" width="4.75390625" style="1" customWidth="1"/>
    <col min="27" max="27" width="4.25390625" style="0" customWidth="1"/>
  </cols>
  <sheetData>
    <row r="1" spans="1:27" ht="20.25">
      <c r="A1" s="305" t="s">
        <v>27</v>
      </c>
      <c r="B1" s="306"/>
      <c r="C1" s="306"/>
      <c r="D1" s="306"/>
      <c r="E1" s="306"/>
      <c r="F1" s="306"/>
      <c r="G1" s="306"/>
      <c r="H1" s="306"/>
      <c r="I1" s="306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20.25">
      <c r="A2" s="282" t="s">
        <v>25</v>
      </c>
      <c r="B2" s="287"/>
      <c r="C2" s="287"/>
      <c r="D2" s="287"/>
      <c r="E2" s="287"/>
      <c r="F2" s="287"/>
      <c r="G2" s="287"/>
      <c r="H2" s="287"/>
      <c r="I2" s="287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27.75">
      <c r="A3" s="282" t="s">
        <v>26</v>
      </c>
      <c r="B3" s="289"/>
      <c r="C3" s="289"/>
      <c r="D3" s="289"/>
      <c r="E3" s="289"/>
      <c r="F3" s="289"/>
      <c r="G3" s="289"/>
      <c r="H3" s="289"/>
      <c r="I3" s="289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10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15.75">
      <c r="A5" s="21"/>
      <c r="B5" s="21"/>
      <c r="C5" s="21"/>
      <c r="D5" s="21" t="s">
        <v>28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5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5.75">
      <c r="A7" s="21"/>
      <c r="B7" s="21"/>
      <c r="C7" s="21"/>
      <c r="D7" s="21" t="s">
        <v>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5.75">
      <c r="A8" s="21"/>
      <c r="B8" s="21"/>
      <c r="C8" s="21"/>
      <c r="D8" s="21" t="s">
        <v>13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2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AA9" s="19"/>
    </row>
    <row r="10" spans="1:27" ht="15.75">
      <c r="A10" s="21"/>
      <c r="B10" s="21"/>
      <c r="C10" s="21"/>
      <c r="D10" s="21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19" ht="13.5" thickBo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26" ht="37.5" customHeight="1" thickBot="1">
      <c r="A12" s="61" t="s">
        <v>16</v>
      </c>
      <c r="B12" s="61" t="s">
        <v>18</v>
      </c>
      <c r="C12" s="62" t="s">
        <v>19</v>
      </c>
      <c r="D12" s="63" t="s">
        <v>3</v>
      </c>
      <c r="E12" s="64" t="s">
        <v>4</v>
      </c>
      <c r="F12" s="62" t="s">
        <v>20</v>
      </c>
      <c r="G12" s="65" t="s">
        <v>1</v>
      </c>
      <c r="H12" s="66" t="s">
        <v>21</v>
      </c>
      <c r="I12" s="67" t="s">
        <v>14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56">
        <v>7</v>
      </c>
      <c r="B13" s="278" t="s">
        <v>96</v>
      </c>
      <c r="C13" s="279"/>
      <c r="D13" s="70">
        <v>257</v>
      </c>
      <c r="E13" s="71">
        <v>193</v>
      </c>
      <c r="F13" s="72">
        <f aca="true" t="shared" si="0" ref="F13:F20">SUM(D13:E13)</f>
        <v>450</v>
      </c>
      <c r="G13" s="73">
        <f aca="true" t="shared" si="1" ref="G13:G20">PRODUCT(F13,0.5)</f>
        <v>225</v>
      </c>
      <c r="H13" s="74">
        <f aca="true" t="shared" si="2" ref="H13:H20">SUM(F13,C13*2)</f>
        <v>450</v>
      </c>
      <c r="I13" s="75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>
      <c r="A14" s="57">
        <v>1</v>
      </c>
      <c r="B14" s="76" t="s">
        <v>74</v>
      </c>
      <c r="C14" s="77"/>
      <c r="D14" s="78">
        <v>236</v>
      </c>
      <c r="E14" s="79">
        <v>197</v>
      </c>
      <c r="F14" s="80">
        <f t="shared" si="0"/>
        <v>433</v>
      </c>
      <c r="G14" s="81">
        <f t="shared" si="1"/>
        <v>216.5</v>
      </c>
      <c r="H14" s="82">
        <f t="shared" si="2"/>
        <v>433</v>
      </c>
      <c r="I14" s="8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customHeight="1">
      <c r="A15" s="57">
        <v>6</v>
      </c>
      <c r="B15" s="87" t="s">
        <v>85</v>
      </c>
      <c r="C15" s="88"/>
      <c r="D15" s="78">
        <v>202</v>
      </c>
      <c r="E15" s="79">
        <v>223</v>
      </c>
      <c r="F15" s="80">
        <f t="shared" si="0"/>
        <v>425</v>
      </c>
      <c r="G15" s="81">
        <f t="shared" si="1"/>
        <v>212.5</v>
      </c>
      <c r="H15" s="82">
        <f t="shared" si="2"/>
        <v>425</v>
      </c>
      <c r="I15" s="8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9.5" customHeight="1">
      <c r="A16" s="57">
        <v>3</v>
      </c>
      <c r="B16" s="76" t="s">
        <v>90</v>
      </c>
      <c r="C16" s="77"/>
      <c r="D16" s="78">
        <v>226</v>
      </c>
      <c r="E16" s="79">
        <v>194</v>
      </c>
      <c r="F16" s="80">
        <f t="shared" si="0"/>
        <v>420</v>
      </c>
      <c r="G16" s="81">
        <f t="shared" si="1"/>
        <v>210</v>
      </c>
      <c r="H16" s="82">
        <f t="shared" si="2"/>
        <v>420</v>
      </c>
      <c r="I16" s="8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9.5" customHeight="1">
      <c r="A17" s="57">
        <v>4</v>
      </c>
      <c r="B17" s="76" t="s">
        <v>77</v>
      </c>
      <c r="C17" s="77">
        <v>8</v>
      </c>
      <c r="D17" s="85">
        <v>191</v>
      </c>
      <c r="E17" s="86">
        <v>205</v>
      </c>
      <c r="F17" s="80">
        <f t="shared" si="0"/>
        <v>396</v>
      </c>
      <c r="G17" s="81">
        <f t="shared" si="1"/>
        <v>198</v>
      </c>
      <c r="H17" s="82">
        <f t="shared" si="2"/>
        <v>412</v>
      </c>
      <c r="I17" s="89">
        <v>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9.5" customHeight="1">
      <c r="A18" s="57">
        <v>5</v>
      </c>
      <c r="B18" s="87" t="s">
        <v>78</v>
      </c>
      <c r="C18" s="88">
        <v>8</v>
      </c>
      <c r="D18" s="78">
        <v>213</v>
      </c>
      <c r="E18" s="79">
        <v>179</v>
      </c>
      <c r="F18" s="80">
        <f t="shared" si="0"/>
        <v>392</v>
      </c>
      <c r="G18" s="81">
        <f t="shared" si="1"/>
        <v>196</v>
      </c>
      <c r="H18" s="82">
        <f t="shared" si="2"/>
        <v>408</v>
      </c>
      <c r="I18" s="89">
        <v>6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9.5" customHeight="1">
      <c r="A19" s="57">
        <v>2</v>
      </c>
      <c r="B19" s="76" t="s">
        <v>95</v>
      </c>
      <c r="C19" s="77">
        <v>8</v>
      </c>
      <c r="D19" s="78">
        <v>152</v>
      </c>
      <c r="E19" s="79">
        <v>222</v>
      </c>
      <c r="F19" s="80">
        <f t="shared" si="0"/>
        <v>374</v>
      </c>
      <c r="G19" s="81">
        <f t="shared" si="1"/>
        <v>187</v>
      </c>
      <c r="H19" s="82">
        <f t="shared" si="2"/>
        <v>390</v>
      </c>
      <c r="I19" s="89">
        <v>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9.5" customHeight="1" thickBot="1">
      <c r="A20" s="58">
        <v>8</v>
      </c>
      <c r="B20" s="90" t="s">
        <v>88</v>
      </c>
      <c r="C20" s="91"/>
      <c r="D20" s="92">
        <v>167</v>
      </c>
      <c r="E20" s="93">
        <v>177</v>
      </c>
      <c r="F20" s="94">
        <f t="shared" si="0"/>
        <v>344</v>
      </c>
      <c r="G20" s="95">
        <f t="shared" si="1"/>
        <v>172</v>
      </c>
      <c r="H20" s="96">
        <f t="shared" si="2"/>
        <v>344</v>
      </c>
      <c r="I20" s="97">
        <v>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</sheetData>
  <sheetProtection/>
  <mergeCells count="3">
    <mergeCell ref="A1:I1"/>
    <mergeCell ref="A2:I2"/>
    <mergeCell ref="A3:I3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selection activeCell="P13" sqref="P13"/>
    </sheetView>
  </sheetViews>
  <sheetFormatPr defaultColWidth="9.00390625" defaultRowHeight="12.75"/>
  <cols>
    <col min="1" max="1" width="6.00390625" style="1" customWidth="1"/>
    <col min="2" max="2" width="32.25390625" style="1" customWidth="1"/>
    <col min="3" max="3" width="7.25390625" style="1" customWidth="1"/>
    <col min="4" max="4" width="7.625" style="1" customWidth="1"/>
    <col min="5" max="5" width="7.875" style="1" customWidth="1"/>
    <col min="6" max="6" width="8.375" style="1" customWidth="1"/>
    <col min="7" max="7" width="8.875" style="1" customWidth="1"/>
    <col min="8" max="8" width="11.00390625" style="1" customWidth="1"/>
    <col min="9" max="9" width="7.875" style="1" customWidth="1"/>
    <col min="10" max="11" width="5.25390625" style="1" customWidth="1"/>
    <col min="12" max="12" width="4.625" style="1" customWidth="1"/>
    <col min="13" max="13" width="5.625" style="1" customWidth="1"/>
    <col min="14" max="14" width="4.875" style="1" customWidth="1"/>
    <col min="15" max="15" width="4.25390625" style="1" customWidth="1"/>
    <col min="16" max="17" width="5.25390625" style="1" customWidth="1"/>
    <col min="18" max="18" width="4.625" style="1" customWidth="1"/>
    <col min="19" max="19" width="5.625" style="1" customWidth="1"/>
    <col min="20" max="20" width="4.75390625" style="1" customWidth="1"/>
    <col min="21" max="21" width="4.25390625" style="1" customWidth="1"/>
    <col min="22" max="23" width="5.25390625" style="1" customWidth="1"/>
    <col min="24" max="24" width="4.75390625" style="1" customWidth="1"/>
    <col min="25" max="25" width="5.625" style="1" customWidth="1"/>
    <col min="26" max="26" width="4.75390625" style="1" customWidth="1"/>
    <col min="27" max="27" width="4.25390625" style="0" customWidth="1"/>
  </cols>
  <sheetData>
    <row r="1" spans="1:27" ht="20.25">
      <c r="A1" s="305" t="s">
        <v>27</v>
      </c>
      <c r="B1" s="306"/>
      <c r="C1" s="306"/>
      <c r="D1" s="306"/>
      <c r="E1" s="306"/>
      <c r="F1" s="306"/>
      <c r="G1" s="306"/>
      <c r="H1" s="306"/>
      <c r="I1" s="306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20.25">
      <c r="A2" s="282" t="s">
        <v>25</v>
      </c>
      <c r="B2" s="287"/>
      <c r="C2" s="287"/>
      <c r="D2" s="287"/>
      <c r="E2" s="287"/>
      <c r="F2" s="287"/>
      <c r="G2" s="287"/>
      <c r="H2" s="287"/>
      <c r="I2" s="287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27.75">
      <c r="A3" s="282" t="s">
        <v>26</v>
      </c>
      <c r="B3" s="289"/>
      <c r="C3" s="289"/>
      <c r="D3" s="289"/>
      <c r="E3" s="289"/>
      <c r="F3" s="289"/>
      <c r="G3" s="289"/>
      <c r="H3" s="289"/>
      <c r="I3" s="289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10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15.75">
      <c r="A5" s="21"/>
      <c r="B5" s="21"/>
      <c r="C5" s="21"/>
      <c r="D5" s="21" t="s">
        <v>28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5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5.75">
      <c r="A7" s="21"/>
      <c r="B7" s="21"/>
      <c r="C7" s="21"/>
      <c r="D7" s="21" t="s">
        <v>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5.75">
      <c r="A8" s="21"/>
      <c r="B8" s="21"/>
      <c r="C8" s="21"/>
      <c r="D8" s="21" t="s">
        <v>13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2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AA9" s="19"/>
    </row>
    <row r="10" spans="1:27" ht="15.75">
      <c r="A10" s="21"/>
      <c r="B10" s="21"/>
      <c r="C10" s="21"/>
      <c r="D10" s="2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19" ht="13.5" thickBo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26" ht="37.5" customHeight="1" thickBot="1">
      <c r="A12" s="61" t="s">
        <v>16</v>
      </c>
      <c r="B12" s="61" t="s">
        <v>18</v>
      </c>
      <c r="C12" s="62" t="s">
        <v>19</v>
      </c>
      <c r="D12" s="63" t="s">
        <v>3</v>
      </c>
      <c r="E12" s="64" t="s">
        <v>4</v>
      </c>
      <c r="F12" s="62" t="s">
        <v>20</v>
      </c>
      <c r="G12" s="65" t="s">
        <v>1</v>
      </c>
      <c r="H12" s="98" t="s">
        <v>21</v>
      </c>
      <c r="I12" s="67" t="s">
        <v>14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56">
        <v>1</v>
      </c>
      <c r="B13" s="68" t="s">
        <v>74</v>
      </c>
      <c r="C13" s="69"/>
      <c r="D13" s="85">
        <v>249</v>
      </c>
      <c r="E13" s="86">
        <v>226</v>
      </c>
      <c r="F13" s="80">
        <f>SUM(D13:E13)</f>
        <v>475</v>
      </c>
      <c r="G13" s="81">
        <f>PRODUCT(F13,0.5)</f>
        <v>237.5</v>
      </c>
      <c r="H13" s="99">
        <f>SUM(F13,C13*2)</f>
        <v>475</v>
      </c>
      <c r="I13" s="84">
        <v>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>
      <c r="A14" s="57">
        <v>7</v>
      </c>
      <c r="B14" s="87" t="s">
        <v>96</v>
      </c>
      <c r="C14" s="88"/>
      <c r="D14" s="78">
        <v>256</v>
      </c>
      <c r="E14" s="79">
        <v>180</v>
      </c>
      <c r="F14" s="80">
        <f>SUM(D14:E14)</f>
        <v>436</v>
      </c>
      <c r="G14" s="81">
        <f>PRODUCT(F14,0.5)</f>
        <v>218</v>
      </c>
      <c r="H14" s="82">
        <f>SUM(F14,C14*2)</f>
        <v>436</v>
      </c>
      <c r="I14" s="84">
        <v>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customHeight="1">
      <c r="A15" s="57">
        <v>3</v>
      </c>
      <c r="B15" s="76" t="s">
        <v>90</v>
      </c>
      <c r="C15" s="77"/>
      <c r="D15" s="85">
        <v>206</v>
      </c>
      <c r="E15" s="86">
        <v>182</v>
      </c>
      <c r="F15" s="80">
        <f>SUM(D15:E15)</f>
        <v>388</v>
      </c>
      <c r="G15" s="81">
        <f>PRODUCT(F15,0.5)</f>
        <v>194</v>
      </c>
      <c r="H15" s="82">
        <f>SUM(F15,C15*2)</f>
        <v>388</v>
      </c>
      <c r="I15" s="89">
        <v>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9.5" customHeight="1" thickBot="1">
      <c r="A16" s="58">
        <v>6</v>
      </c>
      <c r="B16" s="280" t="s">
        <v>85</v>
      </c>
      <c r="C16" s="281"/>
      <c r="D16" s="276">
        <v>215</v>
      </c>
      <c r="E16" s="277">
        <v>170</v>
      </c>
      <c r="F16" s="94">
        <f>SUM(D16:E16)</f>
        <v>385</v>
      </c>
      <c r="G16" s="95">
        <f>PRODUCT(F16,0.5)</f>
        <v>192.5</v>
      </c>
      <c r="H16" s="96">
        <f>SUM(F16,C16*2)</f>
        <v>385</v>
      </c>
      <c r="I16" s="97">
        <v>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</sheetData>
  <sheetProtection/>
  <mergeCells count="3">
    <mergeCell ref="A1:I1"/>
    <mergeCell ref="A2:I2"/>
    <mergeCell ref="A3:I3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7">
      <selection activeCell="T18" sqref="T18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8.625" style="0" customWidth="1"/>
    <col min="4" max="4" width="5.375" style="0" customWidth="1"/>
    <col min="5" max="5" width="5.25390625" style="0" customWidth="1"/>
    <col min="6" max="6" width="5.75390625" style="0" customWidth="1"/>
    <col min="7" max="7" width="5.125" style="0" customWidth="1"/>
    <col min="8" max="8" width="4.625" style="0" customWidth="1"/>
    <col min="9" max="9" width="18.625" style="0" customWidth="1"/>
    <col min="10" max="10" width="5.375" style="0" customWidth="1"/>
    <col min="11" max="11" width="5.25390625" style="0" customWidth="1"/>
    <col min="12" max="12" width="5.625" style="0" customWidth="1"/>
    <col min="13" max="13" width="6.00390625" style="0" customWidth="1"/>
    <col min="14" max="14" width="4.625" style="0" customWidth="1"/>
    <col min="15" max="15" width="18.625" style="0" customWidth="1"/>
    <col min="16" max="16" width="5.375" style="0" customWidth="1"/>
    <col min="17" max="17" width="5.25390625" style="0" customWidth="1"/>
    <col min="18" max="18" width="5.75390625" style="0" customWidth="1"/>
    <col min="19" max="19" width="5.375" style="0" customWidth="1"/>
  </cols>
  <sheetData>
    <row r="1" spans="1:19" ht="21" customHeight="1">
      <c r="A1" s="282" t="s">
        <v>27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</row>
    <row r="2" spans="1:19" ht="21" customHeight="1">
      <c r="A2" s="282" t="s">
        <v>51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</row>
    <row r="3" spans="1:19" ht="20.25" customHeight="1">
      <c r="A3" s="282" t="s">
        <v>26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</row>
    <row r="4" ht="7.5" customHeight="1"/>
    <row r="5" spans="1:19" ht="16.5" customHeight="1">
      <c r="A5" s="285" t="s">
        <v>67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</row>
    <row r="6" spans="2:15" ht="6.75" customHeight="1">
      <c r="B6" s="111"/>
      <c r="E6" s="111"/>
      <c r="I6" s="110"/>
      <c r="J6" s="110"/>
      <c r="O6" s="110"/>
    </row>
    <row r="7" spans="2:15" ht="17.25" customHeight="1">
      <c r="B7" s="111"/>
      <c r="E7" s="111"/>
      <c r="I7" s="21" t="s">
        <v>28</v>
      </c>
      <c r="J7" s="110"/>
      <c r="O7" s="110"/>
    </row>
    <row r="8" spans="2:15" ht="14.25" customHeight="1">
      <c r="B8" s="111"/>
      <c r="C8" s="112" t="s">
        <v>39</v>
      </c>
      <c r="E8" s="111"/>
      <c r="I8" s="110"/>
      <c r="J8" s="110"/>
      <c r="O8" s="110"/>
    </row>
    <row r="9" spans="1:13" ht="6.7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5" ht="18" customHeight="1">
      <c r="A10" s="114" t="s">
        <v>40</v>
      </c>
      <c r="B10" s="114" t="s">
        <v>41</v>
      </c>
      <c r="C10" s="114" t="s">
        <v>52</v>
      </c>
      <c r="D10" s="114" t="s">
        <v>42</v>
      </c>
      <c r="E10" s="114" t="s">
        <v>43</v>
      </c>
      <c r="F10" s="114" t="s">
        <v>44</v>
      </c>
      <c r="G10" s="115"/>
      <c r="H10" s="115"/>
      <c r="I10" s="112" t="s">
        <v>45</v>
      </c>
      <c r="J10" s="115"/>
      <c r="K10" s="115"/>
      <c r="L10" s="115"/>
      <c r="M10" s="115"/>
      <c r="O10" s="124" t="s">
        <v>46</v>
      </c>
    </row>
    <row r="11" spans="1:19" ht="7.5" customHeight="1" thickBot="1">
      <c r="A11" s="114"/>
      <c r="B11" s="114"/>
      <c r="C11" s="114"/>
      <c r="D11" s="114"/>
      <c r="E11" s="114"/>
      <c r="F11" s="114"/>
      <c r="G11" s="115"/>
      <c r="H11" s="115"/>
      <c r="I11" s="115"/>
      <c r="J11" s="115"/>
      <c r="K11" s="115"/>
      <c r="L11" s="115"/>
      <c r="M11" s="115"/>
      <c r="N11" s="123"/>
      <c r="P11" s="123"/>
      <c r="Q11" s="123"/>
      <c r="R11" s="123"/>
      <c r="S11" s="123"/>
    </row>
    <row r="12" spans="1:19" ht="34.5" customHeight="1" thickBot="1">
      <c r="A12" s="291" t="s">
        <v>64</v>
      </c>
      <c r="B12" s="116">
        <v>8</v>
      </c>
      <c r="C12" s="132" t="s">
        <v>107</v>
      </c>
      <c r="D12" s="117">
        <v>146</v>
      </c>
      <c r="E12" s="118"/>
      <c r="F12" s="116">
        <f>SUM(D12:E12)</f>
        <v>146</v>
      </c>
      <c r="H12" s="114" t="s">
        <v>40</v>
      </c>
      <c r="I12" s="114" t="s">
        <v>52</v>
      </c>
      <c r="J12" s="114" t="s">
        <v>42</v>
      </c>
      <c r="K12" s="114" t="s">
        <v>43</v>
      </c>
      <c r="L12" s="114" t="s">
        <v>44</v>
      </c>
      <c r="N12" s="114" t="s">
        <v>40</v>
      </c>
      <c r="O12" s="114" t="s">
        <v>52</v>
      </c>
      <c r="P12" s="114" t="s">
        <v>47</v>
      </c>
      <c r="Q12" s="114" t="s">
        <v>43</v>
      </c>
      <c r="R12" s="114" t="s">
        <v>44</v>
      </c>
      <c r="S12" s="114" t="s">
        <v>14</v>
      </c>
    </row>
    <row r="13" spans="1:7" ht="13.5" customHeight="1" thickBot="1">
      <c r="A13" s="295"/>
      <c r="B13" s="119"/>
      <c r="C13" s="120"/>
      <c r="D13" s="121"/>
      <c r="E13" s="121"/>
      <c r="F13" s="119"/>
      <c r="G13" s="122"/>
    </row>
    <row r="14" spans="1:19" ht="34.5" customHeight="1" thickBot="1">
      <c r="A14" s="296"/>
      <c r="B14" s="116">
        <v>1</v>
      </c>
      <c r="C14" s="132" t="s">
        <v>106</v>
      </c>
      <c r="D14" s="117">
        <v>202</v>
      </c>
      <c r="E14" s="118">
        <v>4</v>
      </c>
      <c r="F14" s="116">
        <f>SUM(D14:E14)</f>
        <v>206</v>
      </c>
      <c r="H14" s="291" t="s">
        <v>50</v>
      </c>
      <c r="I14" s="132" t="s">
        <v>106</v>
      </c>
      <c r="J14" s="117">
        <v>178</v>
      </c>
      <c r="K14" s="118">
        <v>4</v>
      </c>
      <c r="L14" s="116">
        <f>SUM(J14:K14)</f>
        <v>182</v>
      </c>
      <c r="N14" s="291" t="s">
        <v>48</v>
      </c>
      <c r="O14" s="132" t="s">
        <v>106</v>
      </c>
      <c r="P14" s="117">
        <v>208</v>
      </c>
      <c r="Q14" s="126">
        <v>4</v>
      </c>
      <c r="R14" s="116">
        <f>SUM(P14:Q14)</f>
        <v>212</v>
      </c>
      <c r="S14" s="127">
        <v>1</v>
      </c>
    </row>
    <row r="15" spans="6:19" ht="7.5" customHeight="1" thickBot="1">
      <c r="F15" s="125"/>
      <c r="H15" s="295"/>
      <c r="I15" s="120"/>
      <c r="J15" s="121"/>
      <c r="K15" s="121"/>
      <c r="L15" s="119"/>
      <c r="N15" s="292"/>
      <c r="O15" s="120"/>
      <c r="P15" s="121"/>
      <c r="Q15" s="121"/>
      <c r="R15" s="119"/>
      <c r="S15" s="125"/>
    </row>
    <row r="16" spans="1:19" ht="34.5" customHeight="1" thickBot="1">
      <c r="A16" s="291" t="s">
        <v>65</v>
      </c>
      <c r="B16" s="116">
        <v>5</v>
      </c>
      <c r="C16" s="132" t="s">
        <v>113</v>
      </c>
      <c r="D16" s="117">
        <v>186</v>
      </c>
      <c r="E16" s="118"/>
      <c r="F16" s="116">
        <f>SUM(D16:E16)</f>
        <v>186</v>
      </c>
      <c r="H16" s="296"/>
      <c r="I16" s="132" t="s">
        <v>113</v>
      </c>
      <c r="J16" s="117">
        <v>172</v>
      </c>
      <c r="K16" s="118"/>
      <c r="L16" s="116">
        <f>SUM(J16:K16)</f>
        <v>172</v>
      </c>
      <c r="N16" s="290"/>
      <c r="O16" s="132" t="s">
        <v>111</v>
      </c>
      <c r="P16" s="117">
        <v>189</v>
      </c>
      <c r="Q16" s="126">
        <v>4</v>
      </c>
      <c r="R16" s="116">
        <f>SUM(P16:Q16)</f>
        <v>193</v>
      </c>
      <c r="S16" s="127">
        <v>2</v>
      </c>
    </row>
    <row r="17" spans="1:8" ht="7.5" customHeight="1" thickBot="1">
      <c r="A17" s="292"/>
      <c r="B17" s="119"/>
      <c r="C17" s="120"/>
      <c r="D17" s="121"/>
      <c r="E17" s="121"/>
      <c r="F17" s="119"/>
      <c r="G17" s="128"/>
      <c r="H17" s="129"/>
    </row>
    <row r="18" spans="1:15" ht="34.5" customHeight="1" thickBot="1">
      <c r="A18" s="290"/>
      <c r="B18" s="116">
        <v>4</v>
      </c>
      <c r="C18" s="132" t="s">
        <v>112</v>
      </c>
      <c r="D18" s="117">
        <v>184</v>
      </c>
      <c r="E18" s="118"/>
      <c r="F18" s="116">
        <f>SUM(D18:E18)</f>
        <v>184</v>
      </c>
      <c r="H18" s="129"/>
      <c r="O18" s="124" t="s">
        <v>49</v>
      </c>
    </row>
    <row r="19" spans="6:19" ht="7.5" customHeight="1" thickBot="1">
      <c r="F19" s="125"/>
      <c r="H19" s="129"/>
      <c r="N19" s="123"/>
      <c r="P19" s="123"/>
      <c r="Q19" s="123"/>
      <c r="R19" s="123"/>
      <c r="S19" s="123"/>
    </row>
    <row r="20" spans="1:19" ht="34.5" customHeight="1" thickBot="1">
      <c r="A20" s="291" t="s">
        <v>50</v>
      </c>
      <c r="B20" s="116">
        <v>7</v>
      </c>
      <c r="C20" s="132" t="s">
        <v>109</v>
      </c>
      <c r="D20" s="117">
        <v>168</v>
      </c>
      <c r="E20" s="118"/>
      <c r="F20" s="116">
        <f>SUM(D20:E20)</f>
        <v>168</v>
      </c>
      <c r="H20" s="130" t="s">
        <v>40</v>
      </c>
      <c r="I20" s="114" t="s">
        <v>52</v>
      </c>
      <c r="J20" s="114" t="s">
        <v>42</v>
      </c>
      <c r="K20" s="114" t="s">
        <v>43</v>
      </c>
      <c r="L20" s="114" t="s">
        <v>44</v>
      </c>
      <c r="N20" s="114" t="s">
        <v>40</v>
      </c>
      <c r="O20" s="114" t="s">
        <v>52</v>
      </c>
      <c r="P20" s="114" t="s">
        <v>47</v>
      </c>
      <c r="Q20" s="114" t="s">
        <v>43</v>
      </c>
      <c r="R20" s="114" t="s">
        <v>44</v>
      </c>
      <c r="S20" s="114" t="s">
        <v>14</v>
      </c>
    </row>
    <row r="21" spans="1:8" ht="12" customHeight="1" thickBot="1">
      <c r="A21" s="295"/>
      <c r="B21" s="119"/>
      <c r="C21" s="120"/>
      <c r="D21" s="121"/>
      <c r="E21" s="121"/>
      <c r="F21" s="119"/>
      <c r="G21" s="122"/>
      <c r="H21" s="129"/>
    </row>
    <row r="22" spans="1:19" ht="34.5" customHeight="1" thickBot="1">
      <c r="A22" s="296"/>
      <c r="B22" s="116">
        <v>2</v>
      </c>
      <c r="C22" s="132" t="s">
        <v>108</v>
      </c>
      <c r="D22" s="117">
        <v>158</v>
      </c>
      <c r="E22" s="118"/>
      <c r="F22" s="116">
        <f>SUM(D22:E22)</f>
        <v>158</v>
      </c>
      <c r="H22" s="291" t="s">
        <v>64</v>
      </c>
      <c r="I22" s="132" t="s">
        <v>109</v>
      </c>
      <c r="J22" s="117">
        <v>215</v>
      </c>
      <c r="K22" s="118"/>
      <c r="L22" s="116">
        <f>SUM(J22:K22)</f>
        <v>215</v>
      </c>
      <c r="N22" s="291" t="s">
        <v>65</v>
      </c>
      <c r="O22" s="132" t="s">
        <v>109</v>
      </c>
      <c r="P22" s="117">
        <v>149</v>
      </c>
      <c r="Q22" s="126"/>
      <c r="R22" s="116">
        <f>SUM(P22:Q22)</f>
        <v>149</v>
      </c>
      <c r="S22" s="127">
        <v>4</v>
      </c>
    </row>
    <row r="23" spans="6:19" ht="7.5" customHeight="1" thickBot="1">
      <c r="F23" s="125"/>
      <c r="H23" s="295"/>
      <c r="I23" s="120"/>
      <c r="J23" s="121"/>
      <c r="K23" s="121"/>
      <c r="L23" s="119"/>
      <c r="M23" s="22"/>
      <c r="N23" s="292"/>
      <c r="O23" s="120"/>
      <c r="P23" s="121"/>
      <c r="Q23" s="121"/>
      <c r="R23" s="119"/>
      <c r="S23" s="125"/>
    </row>
    <row r="24" spans="1:19" ht="34.5" customHeight="1" thickBot="1">
      <c r="A24" s="291" t="s">
        <v>48</v>
      </c>
      <c r="B24" s="116">
        <v>6</v>
      </c>
      <c r="C24" s="132" t="s">
        <v>111</v>
      </c>
      <c r="D24" s="117">
        <v>237</v>
      </c>
      <c r="E24" s="118">
        <v>4</v>
      </c>
      <c r="F24" s="116">
        <f>SUM(D24:E24)</f>
        <v>241</v>
      </c>
      <c r="H24" s="296"/>
      <c r="I24" s="132" t="s">
        <v>111</v>
      </c>
      <c r="J24" s="117">
        <v>213</v>
      </c>
      <c r="K24" s="118">
        <v>4</v>
      </c>
      <c r="L24" s="116">
        <f>SUM(J24:K24)</f>
        <v>217</v>
      </c>
      <c r="N24" s="290"/>
      <c r="O24" s="132" t="s">
        <v>113</v>
      </c>
      <c r="P24" s="117">
        <v>220</v>
      </c>
      <c r="Q24" s="126"/>
      <c r="R24" s="116">
        <f>SUM(P24:Q24)</f>
        <v>220</v>
      </c>
      <c r="S24" s="127">
        <v>3</v>
      </c>
    </row>
    <row r="25" spans="1:7" ht="8.25" customHeight="1" thickBot="1">
      <c r="A25" s="292"/>
      <c r="B25" s="119"/>
      <c r="C25" s="120"/>
      <c r="D25" s="121"/>
      <c r="E25" s="121"/>
      <c r="F25" s="119"/>
      <c r="G25" s="128"/>
    </row>
    <row r="26" spans="1:6" ht="34.5" customHeight="1" thickBot="1">
      <c r="A26" s="290"/>
      <c r="B26" s="116">
        <v>3</v>
      </c>
      <c r="C26" s="132" t="s">
        <v>110</v>
      </c>
      <c r="D26" s="117">
        <v>193</v>
      </c>
      <c r="E26" s="118"/>
      <c r="F26" s="116">
        <f>SUM(D26:E26)</f>
        <v>193</v>
      </c>
    </row>
  </sheetData>
  <sheetProtection/>
  <mergeCells count="12">
    <mergeCell ref="A12:A14"/>
    <mergeCell ref="H14:H16"/>
    <mergeCell ref="A16:A18"/>
    <mergeCell ref="A20:A22"/>
    <mergeCell ref="H22:H24"/>
    <mergeCell ref="A24:A26"/>
    <mergeCell ref="A1:S1"/>
    <mergeCell ref="A2:S2"/>
    <mergeCell ref="A3:S3"/>
    <mergeCell ref="A5:S5"/>
    <mergeCell ref="N14:N16"/>
    <mergeCell ref="N22:N24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Дмитрий</cp:lastModifiedBy>
  <cp:lastPrinted>2015-11-07T18:39:33Z</cp:lastPrinted>
  <dcterms:created xsi:type="dcterms:W3CDTF">2004-01-23T14:38:54Z</dcterms:created>
  <dcterms:modified xsi:type="dcterms:W3CDTF">2015-11-09T06:55:58Z</dcterms:modified>
  <cp:category/>
  <cp:version/>
  <cp:contentType/>
  <cp:contentStatus/>
</cp:coreProperties>
</file>